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Корея\Уничтожение\"/>
    </mc:Choice>
  </mc:AlternateContent>
  <bookViews>
    <workbookView xWindow="0" yWindow="0" windowWidth="21570" windowHeight="68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D27" i="1" s="1"/>
  <c r="D21" i="1"/>
  <c r="D13" i="1" s="1"/>
  <c r="D20" i="1"/>
  <c r="D12" i="1" s="1"/>
  <c r="D19" i="1"/>
  <c r="D18" i="1"/>
  <c r="D10" i="1" s="1"/>
  <c r="D17" i="1"/>
  <c r="D9" i="1" s="1"/>
  <c r="B13" i="1"/>
  <c r="E27" i="1" s="1"/>
  <c r="G27" i="1" s="1"/>
  <c r="B12" i="1"/>
  <c r="E26" i="1" s="1"/>
  <c r="G26" i="1" s="1"/>
  <c r="E11" i="1"/>
  <c r="E19" i="1" s="1"/>
  <c r="G19" i="1" s="1"/>
  <c r="D11" i="1"/>
  <c r="C11" i="1"/>
  <c r="B11" i="1"/>
  <c r="E25" i="1" s="1"/>
  <c r="G25" i="1" s="1"/>
  <c r="B9" i="1"/>
  <c r="E23" i="1" s="1"/>
  <c r="G23" i="1" s="1"/>
  <c r="D23" i="1" l="1"/>
  <c r="D24" i="1"/>
  <c r="D25" i="1"/>
  <c r="D26" i="1"/>
  <c r="B10" i="1"/>
  <c r="E24" i="1" s="1"/>
  <c r="G24" i="1" s="1"/>
  <c r="C9" i="1"/>
  <c r="E9" i="1" s="1"/>
  <c r="E17" i="1" s="1"/>
  <c r="G17" i="1" s="1"/>
  <c r="C10" i="1"/>
  <c r="E10" i="1" s="1"/>
  <c r="E18" i="1" s="1"/>
  <c r="G18" i="1" s="1"/>
  <c r="C12" i="1"/>
  <c r="E12" i="1" s="1"/>
  <c r="E20" i="1" s="1"/>
  <c r="G20" i="1" s="1"/>
  <c r="C13" i="1"/>
  <c r="E13" i="1" s="1"/>
  <c r="E21" i="1" s="1"/>
  <c r="G21" i="1" s="1"/>
</calcChain>
</file>

<file path=xl/comments1.xml><?xml version="1.0" encoding="utf-8"?>
<comments xmlns="http://schemas.openxmlformats.org/spreadsheetml/2006/main">
  <authors>
    <author>Valentine</author>
    <author>Valentine Prigarin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Первый сброс (с учётом подлётного времени) был в 2007 году </t>
        </r>
      </text>
    </comment>
    <comment ref="B8" authorId="1" shapeId="0">
      <text>
        <r>
          <rPr>
            <b/>
            <sz val="8"/>
            <color indexed="81"/>
            <rFont val="Tahoma"/>
          </rPr>
          <t>все t  уничтожения точно совпадают с текстом 31 августа 2006</t>
        </r>
      </text>
    </comment>
    <comment ref="A10" authorId="1" shapeId="0">
      <text>
        <r>
          <rPr>
            <b/>
            <sz val="8"/>
            <color indexed="81"/>
            <rFont val="Tahoma"/>
          </rPr>
          <t>это дистанция к-на Сучкова по Б-29 7 апреля 1951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</rPr>
          <t>% попаданий по Б-29 под 0/4 рассчитаный по XL "Нормальное рассеивание, Б-29", кроме дистанции 210 метров, которая подобрана интерполированием (см. график XL %попаданий= (f) дистанции на этой же странице.</t>
        </r>
      </text>
    </comment>
    <comment ref="G16" authorId="1" shapeId="0">
      <text>
        <r>
          <rPr>
            <sz val="8"/>
            <color indexed="81"/>
            <rFont val="Tahoma"/>
            <family val="2"/>
            <charset val="204"/>
          </rPr>
          <t>Зависимость Нелинейная (см.такой же график по истребителю) - просто я имею только две точки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% попаданий по Б-29 под 0/4 рассчитаный по XL "Нормальное рассеивание, Б-29", кроме дистанции 210 и 600 метров, которые подобрана интерполированием (см. график XL %попаданий= (f) дистанции на этой же странице.</t>
        </r>
      </text>
    </comment>
    <comment ref="B18" authorId="1" shapeId="0">
      <text>
        <r>
          <rPr>
            <b/>
            <sz val="8"/>
            <color indexed="81"/>
            <rFont val="Tahoma"/>
          </rPr>
          <t>это дистанция Сучкова по Б-29 7 апреля 1951</t>
        </r>
      </text>
    </comment>
    <comment ref="C18" authorId="1" shapeId="0">
      <text>
        <r>
          <rPr>
            <b/>
            <sz val="10"/>
            <color indexed="81"/>
            <rFont val="Tahoma"/>
            <family val="2"/>
          </rPr>
          <t>интерпальнул, подбирая линию поплавней</t>
        </r>
      </text>
    </comment>
    <comment ref="E19" authorId="1" shapeId="0">
      <text>
        <r>
          <rPr>
            <b/>
            <sz val="9"/>
            <color indexed="81"/>
            <rFont val="Tahoma"/>
            <charset val="1"/>
          </rPr>
          <t xml:space="preserve">В тексте 30 августа 2006 
</t>
        </r>
      </text>
    </comment>
    <comment ref="G19" authorId="1" shapeId="0">
      <text>
        <r>
          <rPr>
            <b/>
            <sz val="8"/>
            <color indexed="81"/>
            <rFont val="Tahoma"/>
          </rPr>
          <t>точно, как 31 авг 06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интерпальнул, подбирая линию поплавней</t>
        </r>
      </text>
    </comment>
    <comment ref="G21" authorId="1" shapeId="0">
      <text>
        <r>
          <rPr>
            <b/>
            <sz val="10"/>
            <color indexed="81"/>
            <rFont val="Tahoma"/>
            <family val="2"/>
          </rPr>
          <t>точно, как 31 авг 06, только там без подлётного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</rPr>
          <t>% попаданий по Б-29 под 0/4 рассчитаный по XL "Нормальное рассеивание, Б-29", кроме дистанции 210 и 600 метров, которые подобрана интерполированием (см. график XL %попаданий= (f) дистанции на этой же странице.</t>
        </r>
      </text>
    </comment>
    <comment ref="B24" authorId="1" shapeId="0">
      <text>
        <r>
          <rPr>
            <b/>
            <sz val="8"/>
            <color indexed="81"/>
            <rFont val="Tahoma"/>
          </rPr>
          <t>это дистанция Сучкова по Б-29 7 апреля 1951</t>
        </r>
      </text>
    </comment>
    <comment ref="C24" authorId="1" shapeId="0">
      <text>
        <r>
          <rPr>
            <b/>
            <sz val="8"/>
            <color indexed="81"/>
            <rFont val="Tahoma"/>
          </rPr>
          <t>интерпальнул, подбирая линию поплавней</t>
        </r>
      </text>
    </comment>
    <comment ref="E25" authorId="1" shapeId="0">
      <text>
        <r>
          <rPr>
            <b/>
            <sz val="9"/>
            <color indexed="81"/>
            <rFont val="Tahoma"/>
            <charset val="1"/>
          </rPr>
          <t xml:space="preserve">В тексте 30 августа 06 </t>
        </r>
      </text>
    </comment>
    <comment ref="G25" authorId="1" shapeId="0">
      <text>
        <r>
          <rPr>
            <b/>
            <sz val="8"/>
            <color indexed="81"/>
            <rFont val="Tahoma"/>
          </rPr>
          <t>точно, как 31 авг 06</t>
        </r>
      </text>
    </comment>
    <comment ref="G27" authorId="1" shapeId="0">
      <text>
        <r>
          <rPr>
            <b/>
            <sz val="8"/>
            <color indexed="81"/>
            <rFont val="Tahoma"/>
          </rPr>
          <t>точно, как 31 авг 06,
только там без подлётного</t>
        </r>
      </text>
    </comment>
  </commentList>
</comments>
</file>

<file path=xl/sharedStrings.xml><?xml version="1.0" encoding="utf-8"?>
<sst xmlns="http://schemas.openxmlformats.org/spreadsheetml/2006/main" count="26" uniqueCount="26">
  <si>
    <r>
      <t>№ 1</t>
    </r>
    <r>
      <rPr>
        <sz val="9"/>
        <rFont val="Arial"/>
        <family val="2"/>
        <charset val="204"/>
      </rPr>
      <t xml:space="preserve"> Среднее потребное количество попаданий для уничтожения бомбардировщика с G = 60 тонн снарядами </t>
    </r>
    <r>
      <rPr>
        <b/>
        <sz val="9"/>
        <color indexed="10"/>
        <rFont val="Arial"/>
        <family val="2"/>
        <charset val="204"/>
      </rPr>
      <t>12 мм</t>
    </r>
    <r>
      <rPr>
        <sz val="9"/>
        <rFont val="Arial"/>
        <family val="2"/>
        <charset val="204"/>
      </rPr>
      <t>.</t>
    </r>
  </si>
  <si>
    <r>
      <t xml:space="preserve">Среднее потребное количество попаданий для уничтожения бомбардировщика с G = 60 тонн снарядами </t>
    </r>
    <r>
      <rPr>
        <b/>
        <sz val="9"/>
        <color indexed="10"/>
        <rFont val="Arial"/>
      </rPr>
      <t>23 мм</t>
    </r>
    <r>
      <rPr>
        <sz val="9"/>
        <rFont val="Arial"/>
      </rPr>
      <t>.</t>
    </r>
  </si>
  <si>
    <r>
      <t xml:space="preserve">Среднее потребное количество попаданий для уничтожения бомбардировщика с G = 60 тонн снарядами </t>
    </r>
    <r>
      <rPr>
        <b/>
        <sz val="9"/>
        <color indexed="10"/>
        <rFont val="Arial"/>
      </rPr>
      <t>37 мм</t>
    </r>
    <r>
      <rPr>
        <sz val="9"/>
        <rFont val="Arial"/>
      </rPr>
      <t>.</t>
    </r>
  </si>
  <si>
    <t>Н = 6 км</t>
  </si>
  <si>
    <r>
      <t>№ 2</t>
    </r>
    <r>
      <rPr>
        <sz val="10"/>
        <rFont val="Arial"/>
      </rPr>
      <t xml:space="preserve"> темп Сэйбра</t>
    </r>
  </si>
  <si>
    <t>Темп МиГа 2 * 23 мм</t>
  </si>
  <si>
    <t>Темп МиГа  37 мм</t>
  </si>
  <si>
    <r>
      <t>№ 3</t>
    </r>
    <r>
      <rPr>
        <sz val="11"/>
        <color theme="1"/>
        <rFont val="Calibri"/>
        <family val="2"/>
        <scheme val="minor"/>
      </rPr>
      <t xml:space="preserve"> Дистанция</t>
    </r>
  </si>
  <si>
    <t>t уничтожения Б-29 Сэйбром</t>
  </si>
  <si>
    <t>t уничт. Б-29 2 * 23 мм</t>
  </si>
  <si>
    <t>t уничт. Б-29 37 мм</t>
  </si>
  <si>
    <t>t уничт. Б-29 залпом МиГа</t>
  </si>
  <si>
    <t>0 метров</t>
  </si>
  <si>
    <t>210 метров</t>
  </si>
  <si>
    <t>400 метров</t>
  </si>
  <si>
    <t>600 метров</t>
  </si>
  <si>
    <t>800 метров</t>
  </si>
  <si>
    <r>
      <t>№ 4</t>
    </r>
    <r>
      <rPr>
        <sz val="10"/>
        <rFont val="Arial"/>
      </rPr>
      <t xml:space="preserve"> МиГ - 15</t>
    </r>
  </si>
  <si>
    <t>% попаданий по Б-29 под 0/4 рассчитаный по XL "Нормальное рассеивание, Б-29", кроме дистанции 210 и 600 метров, которая подобраны интерполированием</t>
  </si>
  <si>
    <t>средний расход снарядов на попадание</t>
  </si>
  <si>
    <t>t подлётное по графику на милиметровке для осреднённой Н в примерно 6 км. Для НР-23 и Н-37 осреднённое t подлёта.</t>
  </si>
  <si>
    <t>общее время при ракурсе 0/4 с учётом подлётного</t>
  </si>
  <si>
    <r>
      <t>№ 5</t>
    </r>
    <r>
      <rPr>
        <sz val="10"/>
        <rFont val="Arial"/>
      </rPr>
      <t xml:space="preserve"> F-86</t>
    </r>
  </si>
  <si>
    <t>дистанция в метрах</t>
  </si>
  <si>
    <r>
      <t xml:space="preserve">потребное время для уничтожения при залповой стрельбе </t>
    </r>
    <r>
      <rPr>
        <sz val="10"/>
        <color indexed="10"/>
        <rFont val="Arial"/>
        <family val="2"/>
      </rPr>
      <t>(по формуле "бассейнов" от 31 авг и 6 сент 06 )</t>
    </r>
  </si>
  <si>
    <t>11-6-17, 510-й, форум КРОН. Таблица относится также к  тексту 31-8-06 и 22-11-07. 510-й, Авиабаза КРОН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</si>
</sst>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b/>
      <sz val="9"/>
      <color indexed="12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sz val="9"/>
      <name val="Arial"/>
    </font>
    <font>
      <b/>
      <sz val="9"/>
      <color indexed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  <charset val="204"/>
    </font>
    <font>
      <sz val="10"/>
      <name val="Arial"/>
    </font>
    <font>
      <sz val="9"/>
      <name val="Arial"/>
      <family val="2"/>
    </font>
    <font>
      <sz val="9"/>
      <color indexed="60"/>
      <name val="Arial"/>
    </font>
    <font>
      <b/>
      <sz val="9"/>
      <name val="Arial"/>
      <family val="2"/>
      <charset val="204"/>
    </font>
    <font>
      <i/>
      <sz val="9"/>
      <color indexed="12"/>
      <name val="Arial"/>
      <family val="2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</font>
    <font>
      <b/>
      <sz val="8"/>
      <color indexed="81"/>
      <name val="Tahoma"/>
    </font>
    <font>
      <sz val="8"/>
      <color indexed="81"/>
      <name val="Tahoma"/>
      <family val="2"/>
      <charset val="204"/>
    </font>
    <font>
      <b/>
      <sz val="9"/>
      <color indexed="81"/>
      <name val="Tahoma"/>
      <charset val="1"/>
    </font>
    <font>
      <b/>
      <sz val="10"/>
      <color indexed="81"/>
      <name val="Tahoma"/>
      <family val="2"/>
    </font>
    <font>
      <b/>
      <i/>
      <sz val="9"/>
      <color theme="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/>
      <diagonal/>
    </border>
    <border>
      <left/>
      <right style="medium">
        <color indexed="53"/>
      </right>
      <top/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4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20" xfId="0" applyFont="1" applyBorder="1"/>
    <xf numFmtId="0" fontId="4" fillId="0" borderId="21" xfId="0" applyFon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/>
    <xf numFmtId="2" fontId="4" fillId="0" borderId="0" xfId="0" applyNumberFormat="1" applyFont="1" applyFill="1" applyBorder="1" applyAlignment="1">
      <alignment horizontal="center"/>
    </xf>
    <xf numFmtId="0" fontId="0" fillId="0" borderId="28" xfId="0" applyFill="1" applyBorder="1"/>
    <xf numFmtId="0" fontId="4" fillId="0" borderId="29" xfId="0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5" fontId="11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2" fontId="1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2" fontId="4" fillId="0" borderId="0" xfId="0" applyNumberFormat="1" applyFont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46874798374725E-2"/>
          <c:y val="2.9090934917378301E-2"/>
          <c:w val="0.89396482301184543"/>
          <c:h val="0.8690916806566767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49-4CEA-A242-9B11823E203C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21-41DE-9459-3809E0D6EB19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21-41DE-9459-3809E0D6EB19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21-41DE-9459-3809E0D6EB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Sheet1!$B$17:$B$21</c:f>
              <c:numCache>
                <c:formatCode>General</c:formatCode>
                <c:ptCount val="5"/>
                <c:pt idx="0">
                  <c:v>0</c:v>
                </c:pt>
                <c:pt idx="1">
                  <c:v>210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</c:numCache>
            </c:numRef>
          </c:xVal>
          <c:yVal>
            <c:numRef>
              <c:f>Sheet1!$G$17:$G$21</c:f>
              <c:numCache>
                <c:formatCode>0.00</c:formatCode>
                <c:ptCount val="5"/>
                <c:pt idx="0">
                  <c:v>0.42094713104485088</c:v>
                </c:pt>
                <c:pt idx="1">
                  <c:v>1.4127060886995739</c:v>
                </c:pt>
                <c:pt idx="2">
                  <c:v>3.6189934170064459</c:v>
                </c:pt>
                <c:pt idx="3">
                  <c:v>7.6657855174141822</c:v>
                </c:pt>
                <c:pt idx="4">
                  <c:v>11.937556080127655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49-4CEA-A242-9B11823E203C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B0F0"/>
              </a:solidFill>
              <a:ln w="3175"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Sheet1!$B$17:$B$21</c:f>
              <c:numCache>
                <c:formatCode>General</c:formatCode>
                <c:ptCount val="5"/>
                <c:pt idx="0">
                  <c:v>0</c:v>
                </c:pt>
                <c:pt idx="1">
                  <c:v>210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</c:numCache>
            </c:numRef>
          </c:xVal>
          <c:yVal>
            <c:numRef>
              <c:f>Sheet1!$G$23:$G$27</c:f>
              <c:numCache>
                <c:formatCode>0.00</c:formatCode>
                <c:ptCount val="5"/>
                <c:pt idx="0">
                  <c:v>1.36</c:v>
                </c:pt>
                <c:pt idx="1">
                  <c:v>4.0657142857142858</c:v>
                </c:pt>
                <c:pt idx="2">
                  <c:v>10.663030303030304</c:v>
                </c:pt>
                <c:pt idx="3">
                  <c:v>23.226666666666667</c:v>
                </c:pt>
                <c:pt idx="4">
                  <c:v>36.529473684210529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D-474E-BC75-4FD04DE86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173432"/>
        <c:axId val="1"/>
      </c:scatterChart>
      <c:valAx>
        <c:axId val="277173432"/>
        <c:scaling>
          <c:orientation val="minMax"/>
          <c:max val="9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дистанция</a:t>
                </a:r>
              </a:p>
            </c:rich>
          </c:tx>
          <c:layout>
            <c:manualLayout>
              <c:xMode val="edge"/>
              <c:yMode val="edge"/>
              <c:x val="0.78466626418842833"/>
              <c:y val="0.932728103780564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потребное </a:t>
                </a:r>
                <a:r>
                  <a:rPr lang="en-US"/>
                  <a:t>t </a:t>
                </a:r>
                <a:r>
                  <a:rPr lang="ru-RU"/>
                  <a:t>уничтожения Б-29</a:t>
                </a:r>
              </a:p>
            </c:rich>
          </c:tx>
          <c:layout>
            <c:manualLayout>
              <c:xMode val="edge"/>
              <c:yMode val="edge"/>
              <c:x val="9.1353996737357265E-2"/>
              <c:y val="7.27272555921533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173432"/>
        <c:crosses val="autoZero"/>
        <c:crossBetween val="midCat"/>
        <c:majorUnit val="5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11305531253039E-2"/>
          <c:y val="5.215825799552834E-2"/>
          <c:w val="0.88518678600040868"/>
          <c:h val="0.7965270196754561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1"/>
            <c:marker>
              <c:symbol val="circle"/>
              <c:size val="7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60E-47AE-BC30-C1FCFC074296}"/>
              </c:ext>
            </c:extLst>
          </c:dPt>
          <c:dPt>
            <c:idx val="3"/>
            <c:marker>
              <c:spPr>
                <a:solidFill>
                  <a:schemeClr val="bg1"/>
                </a:solidFill>
                <a:ln>
                  <a:solidFill>
                    <a:schemeClr val="bg1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60E-47AE-BC30-C1FCFC074296}"/>
              </c:ext>
            </c:extLst>
          </c:dPt>
          <c:dLbls>
            <c:dLbl>
              <c:idx val="1"/>
              <c:layout>
                <c:manualLayout>
                  <c:x val="-2.6012403059181791E-2"/>
                  <c:y val="-5.58808040084522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0E-47AE-BC30-C1FCFC074296}"/>
                </c:ext>
              </c:extLst>
            </c:dLbl>
            <c:dLbl>
              <c:idx val="3"/>
              <c:layout>
                <c:manualLayout>
                  <c:x val="-5.3300120883277062E-2"/>
                  <c:y val="-8.481533162785041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00" b="1"/>
                    </a:pPr>
                    <a:fld id="{9C9583BA-AE72-48DB-BAF7-E23AC3D518D9}" type="YVALUE">
                      <a:rPr lang="en-US" sz="1100" b="1"/>
                      <a:pPr>
                        <a:defRPr sz="1000" b="1"/>
                      </a:pPr>
                      <a:t>[Y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212002965600482E-2"/>
                      <c:h val="5.485232067510548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60E-47AE-BC30-C1FCFC0742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Sheet1!$B$17:$B$21</c:f>
              <c:numCache>
                <c:formatCode>General</c:formatCode>
                <c:ptCount val="5"/>
                <c:pt idx="0">
                  <c:v>0</c:v>
                </c:pt>
                <c:pt idx="1">
                  <c:v>210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</c:numCache>
            </c:numRef>
          </c:xVal>
          <c:yVal>
            <c:numRef>
              <c:f>Sheet1!$C$17:$C$21</c:f>
              <c:numCache>
                <c:formatCode>General</c:formatCode>
                <c:ptCount val="5"/>
                <c:pt idx="0" formatCode="0.0">
                  <c:v>100</c:v>
                </c:pt>
                <c:pt idx="1">
                  <c:v>35</c:v>
                </c:pt>
                <c:pt idx="2" formatCode="0.0">
                  <c:v>13.2</c:v>
                </c:pt>
                <c:pt idx="3" formatCode="0.0">
                  <c:v>6</c:v>
                </c:pt>
                <c:pt idx="4" formatCode="0.0">
                  <c:v>3.8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0E-47AE-BC30-C1FCFC07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793952"/>
        <c:axId val="1"/>
      </c:scatterChart>
      <c:valAx>
        <c:axId val="276793952"/>
        <c:scaling>
          <c:orientation val="minMax"/>
          <c:max val="10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дистанция</a:t>
                </a:r>
              </a:p>
            </c:rich>
          </c:tx>
          <c:layout>
            <c:manualLayout>
              <c:xMode val="edge"/>
              <c:yMode val="edge"/>
              <c:x val="0.80926081462039456"/>
              <c:y val="0.933003596772625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 попаданий</a:t>
                </a:r>
              </a:p>
            </c:rich>
          </c:tx>
          <c:layout>
            <c:manualLayout>
              <c:xMode val="edge"/>
              <c:yMode val="edge"/>
              <c:x val="9.8148342568290067E-2"/>
              <c:y val="8.188587537668902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793952"/>
        <c:crosses val="autoZero"/>
        <c:crossBetween val="midCat"/>
        <c:majorUnit val="10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85725</xdr:rowOff>
    </xdr:from>
    <xdr:to>
      <xdr:col>19</xdr:col>
      <xdr:colOff>114300</xdr:colOff>
      <xdr:row>17</xdr:row>
      <xdr:rowOff>180975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BF8DD806-AAF0-4249-B89D-44CCE3642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28</xdr:row>
      <xdr:rowOff>47625</xdr:rowOff>
    </xdr:from>
    <xdr:to>
      <xdr:col>4</xdr:col>
      <xdr:colOff>1133475</xdr:colOff>
      <xdr:row>34</xdr:row>
      <xdr:rowOff>57150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39341D17-0678-402D-9A27-6156BFDDB8C8}"/>
            </a:ext>
          </a:extLst>
        </xdr:cNvPr>
        <xdr:cNvSpPr txBox="1">
          <a:spLocks noChangeArrowheads="1"/>
        </xdr:cNvSpPr>
      </xdr:nvSpPr>
      <xdr:spPr bwMode="auto">
        <a:xfrm>
          <a:off x="247650" y="7543800"/>
          <a:ext cx="70485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Время Среднестатистического уничтожения самолёта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(Средний расход снарядов на попадание </a:t>
          </a:r>
          <a:r>
            <a:rPr lang="ru-RU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*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Потрбное.количество попаданий</a:t>
          </a:r>
          <a:r>
            <a:rPr lang="ru-RU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 / 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Темп стрельбы) </a:t>
          </a:r>
          <a:r>
            <a:rPr lang="ru-RU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+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подлётное время.</a:t>
          </a:r>
        </a:p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Формула "Бассейнов" (т.е. когда пушки разнокалиберные</a:t>
          </a:r>
          <a:r>
            <a:rPr lang="en-US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и с разным темпом стрельбы)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 </a:t>
          </a:r>
          <a:r>
            <a:rPr lang="ru-RU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/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 </a:t>
          </a:r>
          <a:r>
            <a:rPr lang="ru-RU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/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 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потр.одним калибром + 1 </a:t>
          </a:r>
          <a:r>
            <a:rPr lang="ru-RU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/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 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потр.вторым калибром)....., а потом добавить </a:t>
          </a: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 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подлётное</a:t>
          </a:r>
        </a:p>
      </xdr:txBody>
    </xdr:sp>
    <xdr:clientData/>
  </xdr:twoCellAnchor>
  <xdr:twoCellAnchor>
    <xdr:from>
      <xdr:col>8</xdr:col>
      <xdr:colOff>209549</xdr:colOff>
      <xdr:row>22</xdr:row>
      <xdr:rowOff>0</xdr:rowOff>
    </xdr:from>
    <xdr:to>
      <xdr:col>17</xdr:col>
      <xdr:colOff>114300</xdr:colOff>
      <xdr:row>45</xdr:row>
      <xdr:rowOff>95250</xdr:rowOff>
    </xdr:to>
    <xdr:graphicFrame macro="">
      <xdr:nvGraphicFramePr>
        <xdr:cNvPr id="18" name="Chart 9">
          <a:extLst>
            <a:ext uri="{FF2B5EF4-FFF2-40B4-BE49-F238E27FC236}">
              <a16:creationId xmlns:a16="http://schemas.microsoft.com/office/drawing/2014/main" id="{956DFF14-2215-42AC-8AD6-62A6C5625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G32" sqref="G32"/>
    </sheetView>
  </sheetViews>
  <sheetFormatPr defaultRowHeight="15" x14ac:dyDescent="0.25"/>
  <cols>
    <col min="1" max="1" width="34.42578125" customWidth="1"/>
    <col min="2" max="2" width="19.85546875" customWidth="1"/>
    <col min="3" max="3" width="22.28515625" customWidth="1"/>
    <col min="4" max="4" width="15.85546875" customWidth="1"/>
    <col min="5" max="5" width="22.140625" customWidth="1"/>
    <col min="6" max="6" width="16.5703125" customWidth="1"/>
    <col min="7" max="7" width="14.28515625" customWidth="1"/>
  </cols>
  <sheetData>
    <row r="1" spans="1:14" ht="72" x14ac:dyDescent="0.25">
      <c r="A1" s="1" t="s">
        <v>0</v>
      </c>
      <c r="B1" s="2" t="s">
        <v>1</v>
      </c>
      <c r="C1" s="3" t="s">
        <v>2</v>
      </c>
      <c r="E1" s="77" t="s">
        <v>25</v>
      </c>
    </row>
    <row r="2" spans="1:14" ht="15.75" thickBot="1" x14ac:dyDescent="0.3">
      <c r="A2" s="4">
        <v>170</v>
      </c>
      <c r="B2" s="5">
        <v>24</v>
      </c>
      <c r="C2" s="6">
        <v>5.6</v>
      </c>
      <c r="E2" s="7" t="s">
        <v>3</v>
      </c>
    </row>
    <row r="3" spans="1:14" ht="15.75" thickBot="1" x14ac:dyDescent="0.3">
      <c r="B3" s="8"/>
    </row>
    <row r="4" spans="1:14" x14ac:dyDescent="0.25">
      <c r="A4" s="9" t="s">
        <v>4</v>
      </c>
      <c r="B4" s="10" t="s">
        <v>5</v>
      </c>
      <c r="C4" s="11" t="s">
        <v>6</v>
      </c>
    </row>
    <row r="5" spans="1:14" ht="15.75" thickBot="1" x14ac:dyDescent="0.3">
      <c r="A5" s="12">
        <v>125</v>
      </c>
      <c r="B5" s="13">
        <v>28.3</v>
      </c>
      <c r="C5" s="14">
        <v>6.7</v>
      </c>
    </row>
    <row r="6" spans="1:14" x14ac:dyDescent="0.25">
      <c r="B6" s="8"/>
    </row>
    <row r="7" spans="1:14" ht="15.75" thickBot="1" x14ac:dyDescent="0.3">
      <c r="B7" s="8"/>
    </row>
    <row r="8" spans="1:14" ht="24" x14ac:dyDescent="0.25">
      <c r="A8" s="15" t="s">
        <v>7</v>
      </c>
      <c r="B8" s="16" t="s">
        <v>8</v>
      </c>
      <c r="C8" s="17" t="s">
        <v>9</v>
      </c>
      <c r="D8" s="16" t="s">
        <v>10</v>
      </c>
      <c r="E8" s="18" t="s">
        <v>11</v>
      </c>
      <c r="F8" s="19"/>
      <c r="G8" s="19"/>
      <c r="J8" s="19"/>
      <c r="K8" s="19"/>
      <c r="L8" s="19"/>
      <c r="M8" s="19"/>
      <c r="N8" s="19"/>
    </row>
    <row r="9" spans="1:14" x14ac:dyDescent="0.25">
      <c r="A9" s="20" t="s">
        <v>12</v>
      </c>
      <c r="B9" s="21">
        <f>D17*$A$2/$A$5</f>
        <v>1.36</v>
      </c>
      <c r="C9" s="22">
        <f>D17*$B$2/$B$5</f>
        <v>0.84805653710247353</v>
      </c>
      <c r="D9" s="23">
        <f>D17*$C$2/$C$5</f>
        <v>0.83582089552238803</v>
      </c>
      <c r="E9" s="24">
        <f>1/(1/C9+1/D9)</f>
        <v>0.42094713104485088</v>
      </c>
      <c r="F9" s="19"/>
      <c r="G9" s="19"/>
      <c r="J9" s="19"/>
      <c r="K9" s="19"/>
      <c r="L9" s="19"/>
      <c r="M9" s="19"/>
      <c r="N9" s="19"/>
    </row>
    <row r="10" spans="1:14" x14ac:dyDescent="0.25">
      <c r="A10" s="25" t="s">
        <v>13</v>
      </c>
      <c r="B10" s="23">
        <f>D18*$A$2/$A$5</f>
        <v>3.8857142857142857</v>
      </c>
      <c r="C10" s="22">
        <f>D18*$B$2/$B$5</f>
        <v>2.4230186774356386</v>
      </c>
      <c r="D10" s="23">
        <f>D18*$C$2/$C$5</f>
        <v>2.3880597014925371</v>
      </c>
      <c r="E10" s="24">
        <f>1/(1/C10+1/D10)</f>
        <v>1.202706088699574</v>
      </c>
    </row>
    <row r="11" spans="1:14" x14ac:dyDescent="0.25">
      <c r="A11" s="20" t="s">
        <v>14</v>
      </c>
      <c r="B11" s="23">
        <f>D19*$A$2/$A$5</f>
        <v>10.303030303030305</v>
      </c>
      <c r="C11" s="22">
        <f>D19*$B$2/$B$5</f>
        <v>6.4246707356247992</v>
      </c>
      <c r="D11" s="23">
        <f>D19*$C$2/$C$5</f>
        <v>6.3319764812302122</v>
      </c>
      <c r="E11" s="24">
        <f>1/(1/C11+1/D11)</f>
        <v>3.1889934170064458</v>
      </c>
    </row>
    <row r="12" spans="1:14" x14ac:dyDescent="0.25">
      <c r="A12" s="26" t="s">
        <v>15</v>
      </c>
      <c r="B12" s="27">
        <f>D20*$A$2/$A$5</f>
        <v>22.666666666666668</v>
      </c>
      <c r="C12" s="28">
        <f>D20*$B$2/$B$5</f>
        <v>14.134275618374557</v>
      </c>
      <c r="D12" s="27">
        <f>D20*$C$2/$C$5</f>
        <v>13.930348258706466</v>
      </c>
      <c r="E12" s="29">
        <f>1/(1/C12+1/D12)</f>
        <v>7.0157855174141819</v>
      </c>
    </row>
    <row r="13" spans="1:14" ht="15.75" thickBot="1" x14ac:dyDescent="0.3">
      <c r="A13" s="30" t="s">
        <v>16</v>
      </c>
      <c r="B13" s="31">
        <f>D21*$A$2/$A$5</f>
        <v>35.789473684210527</v>
      </c>
      <c r="C13" s="32">
        <f>D21*$B$2/$B$5</f>
        <v>22.317277292170353</v>
      </c>
      <c r="D13" s="31">
        <f>D21*$C$2/$C$5</f>
        <v>21.99528672427337</v>
      </c>
      <c r="E13" s="33">
        <f>1/(1/C13+1/D13)</f>
        <v>11.077556080127655</v>
      </c>
    </row>
    <row r="14" spans="1:14" x14ac:dyDescent="0.25">
      <c r="B14" s="8"/>
    </row>
    <row r="15" spans="1:14" ht="15.75" thickBot="1" x14ac:dyDescent="0.3">
      <c r="B15" s="8"/>
    </row>
    <row r="16" spans="1:14" ht="111" customHeight="1" x14ac:dyDescent="0.25">
      <c r="A16" s="34" t="s">
        <v>17</v>
      </c>
      <c r="B16" s="35" t="s">
        <v>23</v>
      </c>
      <c r="C16" s="36" t="s">
        <v>18</v>
      </c>
      <c r="D16" s="36" t="s">
        <v>19</v>
      </c>
      <c r="E16" s="78" t="s">
        <v>24</v>
      </c>
      <c r="F16" s="37" t="s">
        <v>20</v>
      </c>
      <c r="G16" s="79" t="s">
        <v>21</v>
      </c>
    </row>
    <row r="17" spans="1:12" x14ac:dyDescent="0.25">
      <c r="A17" s="38"/>
      <c r="B17" s="39">
        <v>0</v>
      </c>
      <c r="C17" s="40">
        <v>100</v>
      </c>
      <c r="D17" s="40">
        <f>C17/C17</f>
        <v>1</v>
      </c>
      <c r="E17" s="41">
        <f>E9</f>
        <v>0.42094713104485088</v>
      </c>
      <c r="F17" s="39">
        <v>0</v>
      </c>
      <c r="G17" s="42">
        <f>E17+F17</f>
        <v>0.42094713104485088</v>
      </c>
    </row>
    <row r="18" spans="1:12" x14ac:dyDescent="0.25">
      <c r="B18" s="39">
        <v>210</v>
      </c>
      <c r="C18" s="43">
        <v>35</v>
      </c>
      <c r="D18" s="40">
        <f>$C$17/C18</f>
        <v>2.8571428571428572</v>
      </c>
      <c r="E18" s="41">
        <f>E10</f>
        <v>1.202706088699574</v>
      </c>
      <c r="F18" s="39">
        <v>0.21</v>
      </c>
      <c r="G18" s="42">
        <f>E18+F18</f>
        <v>1.4127060886995739</v>
      </c>
    </row>
    <row r="19" spans="1:12" x14ac:dyDescent="0.25">
      <c r="A19" s="38"/>
      <c r="B19" s="39">
        <v>400</v>
      </c>
      <c r="C19" s="40">
        <v>13.2</v>
      </c>
      <c r="D19" s="40">
        <f>$C$17/C19</f>
        <v>7.5757575757575761</v>
      </c>
      <c r="E19" s="41">
        <f>E11</f>
        <v>3.1889934170064458</v>
      </c>
      <c r="F19" s="39">
        <v>0.43</v>
      </c>
      <c r="G19" s="42">
        <f>E19+F19</f>
        <v>3.6189934170064459</v>
      </c>
    </row>
    <row r="20" spans="1:12" x14ac:dyDescent="0.25">
      <c r="B20" s="39">
        <v>600</v>
      </c>
      <c r="C20" s="40">
        <v>6</v>
      </c>
      <c r="D20" s="40">
        <f>$C$17/C20</f>
        <v>16.666666666666668</v>
      </c>
      <c r="E20" s="44">
        <f>E12</f>
        <v>7.0157855174141819</v>
      </c>
      <c r="F20" s="45">
        <v>0.65</v>
      </c>
      <c r="G20" s="42">
        <f>E20+F20</f>
        <v>7.6657855174141822</v>
      </c>
    </row>
    <row r="21" spans="1:12" ht="15.75" thickBot="1" x14ac:dyDescent="0.3">
      <c r="A21" s="46"/>
      <c r="B21" s="47">
        <v>800</v>
      </c>
      <c r="C21" s="48">
        <v>3.8</v>
      </c>
      <c r="D21" s="48">
        <f>$C$17/C21</f>
        <v>26.315789473684212</v>
      </c>
      <c r="E21" s="49">
        <f>E13</f>
        <v>11.077556080127655</v>
      </c>
      <c r="F21" s="50">
        <v>0.86</v>
      </c>
      <c r="G21" s="51">
        <f>E21+F21</f>
        <v>11.937556080127655</v>
      </c>
    </row>
    <row r="22" spans="1:12" ht="15.75" thickBot="1" x14ac:dyDescent="0.3">
      <c r="B22" s="8"/>
    </row>
    <row r="23" spans="1:12" ht="15.75" thickTop="1" x14ac:dyDescent="0.25">
      <c r="A23" s="52" t="s">
        <v>22</v>
      </c>
      <c r="B23" s="53">
        <v>0</v>
      </c>
      <c r="C23" s="54">
        <f>C17</f>
        <v>100</v>
      </c>
      <c r="D23" s="55">
        <f>C23/C23</f>
        <v>1</v>
      </c>
      <c r="E23" s="56">
        <f>B9</f>
        <v>1.36</v>
      </c>
      <c r="F23" s="53">
        <v>0</v>
      </c>
      <c r="G23" s="57">
        <f>SUM(E23:F23)</f>
        <v>1.36</v>
      </c>
    </row>
    <row r="24" spans="1:12" x14ac:dyDescent="0.25">
      <c r="B24" s="39">
        <v>210</v>
      </c>
      <c r="C24" s="43">
        <f>C18</f>
        <v>35</v>
      </c>
      <c r="D24" s="40">
        <f>$C$23/C24</f>
        <v>2.8571428571428572</v>
      </c>
      <c r="E24" s="23">
        <f>B10</f>
        <v>3.8857142857142857</v>
      </c>
      <c r="F24" s="25">
        <v>0.18</v>
      </c>
      <c r="G24" s="58">
        <f>SUM(E24:F24)</f>
        <v>4.0657142857142858</v>
      </c>
    </row>
    <row r="25" spans="1:12" x14ac:dyDescent="0.25">
      <c r="A25" s="59"/>
      <c r="B25" s="39">
        <v>400</v>
      </c>
      <c r="C25" s="40">
        <f>C19</f>
        <v>13.2</v>
      </c>
      <c r="D25" s="40">
        <f>$C$23/C25</f>
        <v>7.5757575757575761</v>
      </c>
      <c r="E25" s="23">
        <f>B11</f>
        <v>10.303030303030305</v>
      </c>
      <c r="F25" s="60">
        <v>0.36</v>
      </c>
      <c r="G25" s="58">
        <f>SUM(E25:F25)</f>
        <v>10.663030303030304</v>
      </c>
    </row>
    <row r="26" spans="1:12" x14ac:dyDescent="0.25">
      <c r="B26" s="39">
        <v>600</v>
      </c>
      <c r="C26" s="40">
        <f>C20</f>
        <v>6</v>
      </c>
      <c r="D26" s="40">
        <f>$C$23/C26</f>
        <v>16.666666666666668</v>
      </c>
      <c r="E26" s="23">
        <f>B12</f>
        <v>22.666666666666668</v>
      </c>
      <c r="F26" s="43">
        <v>0.56000000000000005</v>
      </c>
      <c r="G26" s="58">
        <f>SUM(E26:F26)</f>
        <v>23.226666666666667</v>
      </c>
    </row>
    <row r="27" spans="1:12" ht="15.75" thickBot="1" x14ac:dyDescent="0.3">
      <c r="A27" s="61"/>
      <c r="B27" s="62">
        <v>800</v>
      </c>
      <c r="C27" s="63">
        <f>C21</f>
        <v>3.8</v>
      </c>
      <c r="D27" s="63">
        <f>$C$23/C27</f>
        <v>26.315789473684212</v>
      </c>
      <c r="E27" s="64">
        <f>B13</f>
        <v>35.789473684210527</v>
      </c>
      <c r="F27" s="65">
        <v>0.74</v>
      </c>
      <c r="G27" s="66">
        <f>SUM(E27:F27)</f>
        <v>36.529473684210529</v>
      </c>
    </row>
    <row r="28" spans="1:12" ht="15.75" thickTop="1" x14ac:dyDescent="0.25"/>
    <row r="30" spans="1:12" x14ac:dyDescent="0.25">
      <c r="B30" s="8"/>
    </row>
    <row r="31" spans="1:12" x14ac:dyDescent="0.25">
      <c r="B31" s="8"/>
      <c r="L31" s="67"/>
    </row>
    <row r="32" spans="1:12" x14ac:dyDescent="0.25">
      <c r="B32" s="8"/>
      <c r="L32" s="67"/>
    </row>
    <row r="33" spans="2:12" x14ac:dyDescent="0.25">
      <c r="B33" s="8"/>
      <c r="L33" s="67"/>
    </row>
    <row r="34" spans="2:12" x14ac:dyDescent="0.25">
      <c r="B34" s="8"/>
      <c r="L34" s="67"/>
    </row>
    <row r="35" spans="2:12" x14ac:dyDescent="0.25">
      <c r="B35" s="8"/>
      <c r="L35" s="67"/>
    </row>
    <row r="36" spans="2:12" x14ac:dyDescent="0.25">
      <c r="B36" s="8"/>
      <c r="L36" s="67"/>
    </row>
    <row r="37" spans="2:12" x14ac:dyDescent="0.25">
      <c r="B37" s="8"/>
      <c r="L37" s="67"/>
    </row>
    <row r="38" spans="2:12" x14ac:dyDescent="0.25">
      <c r="B38" s="8"/>
      <c r="L38" s="67"/>
    </row>
    <row r="39" spans="2:12" x14ac:dyDescent="0.25">
      <c r="B39" s="8"/>
      <c r="L39" s="67"/>
    </row>
    <row r="40" spans="2:12" x14ac:dyDescent="0.25">
      <c r="B40" s="8"/>
      <c r="L40" s="67"/>
    </row>
    <row r="41" spans="2:12" x14ac:dyDescent="0.25">
      <c r="B41" s="8"/>
      <c r="L41" s="67"/>
    </row>
    <row r="42" spans="2:12" x14ac:dyDescent="0.25">
      <c r="B42" s="8"/>
      <c r="L42" s="67"/>
    </row>
    <row r="43" spans="2:12" x14ac:dyDescent="0.25">
      <c r="B43" s="8"/>
      <c r="L43" s="67"/>
    </row>
    <row r="44" spans="2:12" x14ac:dyDescent="0.25">
      <c r="B44" s="8"/>
      <c r="L44" s="67"/>
    </row>
    <row r="45" spans="2:12" x14ac:dyDescent="0.25">
      <c r="B45" s="8"/>
      <c r="L45" s="67"/>
    </row>
    <row r="46" spans="2:12" x14ac:dyDescent="0.25">
      <c r="B46" s="8"/>
      <c r="L46" s="67"/>
    </row>
    <row r="47" spans="2:12" x14ac:dyDescent="0.25">
      <c r="B47" s="8"/>
      <c r="L47" s="67"/>
    </row>
    <row r="48" spans="2:12" x14ac:dyDescent="0.25">
      <c r="B48" s="8"/>
      <c r="L48" s="67"/>
    </row>
    <row r="49" spans="1:12" x14ac:dyDescent="0.25">
      <c r="B49" s="8"/>
    </row>
    <row r="50" spans="1:12" x14ac:dyDescent="0.25">
      <c r="B50" s="8"/>
    </row>
    <row r="51" spans="1:12" x14ac:dyDescent="0.25">
      <c r="B51" s="8"/>
    </row>
    <row r="52" spans="1:12" x14ac:dyDescent="0.25">
      <c r="B52" s="8"/>
    </row>
    <row r="53" spans="1:12" x14ac:dyDescent="0.25">
      <c r="B53" s="8"/>
    </row>
    <row r="54" spans="1:12" x14ac:dyDescent="0.25">
      <c r="B54" s="8"/>
    </row>
    <row r="55" spans="1:12" x14ac:dyDescent="0.25">
      <c r="B55" s="8"/>
    </row>
    <row r="56" spans="1:12" x14ac:dyDescent="0.25">
      <c r="B56" s="8"/>
    </row>
    <row r="57" spans="1:12" x14ac:dyDescent="0.25">
      <c r="A57" s="68"/>
      <c r="B57" s="69"/>
      <c r="C57" s="70"/>
      <c r="D57" s="71"/>
      <c r="E57" s="72"/>
      <c r="F57" s="73"/>
      <c r="G57" s="74"/>
      <c r="H57" s="74"/>
      <c r="I57" s="75"/>
      <c r="J57" s="74"/>
      <c r="K57" s="76"/>
    </row>
    <row r="58" spans="1:12" x14ac:dyDescent="0.25">
      <c r="A58" s="68"/>
      <c r="B58" s="69"/>
      <c r="C58" s="70"/>
      <c r="D58" s="71"/>
      <c r="E58" s="72"/>
      <c r="F58" s="73"/>
      <c r="G58" s="74"/>
      <c r="H58" s="74"/>
      <c r="I58" s="75"/>
      <c r="J58" s="74"/>
      <c r="K58" s="76"/>
    </row>
    <row r="59" spans="1:12" x14ac:dyDescent="0.25">
      <c r="A59" s="68"/>
      <c r="B59" s="69"/>
      <c r="C59" s="70"/>
      <c r="D59" s="71"/>
      <c r="E59" s="72"/>
      <c r="F59" s="73"/>
      <c r="G59" s="74"/>
      <c r="H59" s="74"/>
      <c r="I59" s="75"/>
      <c r="J59" s="74"/>
      <c r="K59" s="76"/>
    </row>
    <row r="60" spans="1:12" x14ac:dyDescent="0.25">
      <c r="A60" s="68"/>
      <c r="B60" s="69"/>
      <c r="C60" s="70"/>
      <c r="D60" s="71"/>
      <c r="E60" s="72"/>
      <c r="F60" s="73"/>
      <c r="G60" s="74"/>
      <c r="H60" s="74"/>
      <c r="I60" s="75"/>
      <c r="J60" s="74"/>
      <c r="K60" s="76"/>
      <c r="L60" s="67"/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Valentine</dc:creator>
  <cp:lastModifiedBy>Valentine</cp:lastModifiedBy>
  <dcterms:created xsi:type="dcterms:W3CDTF">2017-05-05T21:07:31Z</dcterms:created>
  <dcterms:modified xsi:type="dcterms:W3CDTF">2017-06-11T10:04:24Z</dcterms:modified>
</cp:coreProperties>
</file>