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E26" i="1"/>
  <c r="E13" i="1" l="1"/>
  <c r="E29" i="1" s="1"/>
  <c r="E25" i="1"/>
  <c r="E24" i="1"/>
  <c r="E23" i="1"/>
  <c r="E19" i="1"/>
  <c r="E11" i="1"/>
  <c r="E28" i="1" l="1"/>
  <c r="E30" i="1"/>
  <c r="E31" i="1" l="1"/>
</calcChain>
</file>

<file path=xl/sharedStrings.xml><?xml version="1.0" encoding="utf-8"?>
<sst xmlns="http://schemas.openxmlformats.org/spreadsheetml/2006/main" count="74" uniqueCount="62">
  <si>
    <t>КПД</t>
  </si>
  <si>
    <t>Скорость вращения хх, об/мин</t>
  </si>
  <si>
    <t>Iп1</t>
  </si>
  <si>
    <t>Пусковой ток, А</t>
  </si>
  <si>
    <t>Мп1</t>
  </si>
  <si>
    <t>U</t>
  </si>
  <si>
    <t>Iп</t>
  </si>
  <si>
    <t>Uтрог</t>
  </si>
  <si>
    <t>Напряжение страгивания, В</t>
  </si>
  <si>
    <t>Uн</t>
  </si>
  <si>
    <t>Ном. напряжение питания, В</t>
  </si>
  <si>
    <t>R</t>
  </si>
  <si>
    <t>Сопротивление, Ом</t>
  </si>
  <si>
    <t>Мп</t>
  </si>
  <si>
    <t>η1</t>
  </si>
  <si>
    <t>Ток холостого хода, А</t>
  </si>
  <si>
    <t>Исходные данные</t>
  </si>
  <si>
    <t>∆Uщ</t>
  </si>
  <si>
    <t>Падение напряжения на щетках, В</t>
  </si>
  <si>
    <t>Мо</t>
  </si>
  <si>
    <t>Момент хх, Н*см</t>
  </si>
  <si>
    <t>Пусковой момент Н*см</t>
  </si>
  <si>
    <t>Iн</t>
  </si>
  <si>
    <t>Номинальный ток, А</t>
  </si>
  <si>
    <t xml:space="preserve">               Расчет параметров двигателя RS-385HV</t>
  </si>
  <si>
    <t>8….35</t>
  </si>
  <si>
    <t>Диапазон напр. питания, В</t>
  </si>
  <si>
    <t>Iн1</t>
  </si>
  <si>
    <t>Мн</t>
  </si>
  <si>
    <t>Iо</t>
  </si>
  <si>
    <t>nо</t>
  </si>
  <si>
    <t>Iн1= √(Iо* U1/R)</t>
  </si>
  <si>
    <t>nо1</t>
  </si>
  <si>
    <t>Мн1</t>
  </si>
  <si>
    <t>Мо=Мп*(Iо/Iп)</t>
  </si>
  <si>
    <t>nн1</t>
  </si>
  <si>
    <t>nн</t>
  </si>
  <si>
    <t>Рн</t>
  </si>
  <si>
    <t>Ном. мощность на валу, Вт</t>
  </si>
  <si>
    <t>Рн1</t>
  </si>
  <si>
    <t>Ном. скорость вращения хх, об/мин</t>
  </si>
  <si>
    <t>Номинальный момент (Н*см)</t>
  </si>
  <si>
    <t>Uн1</t>
  </si>
  <si>
    <t>Iп1=Iп*(Uн1-∆Uщ)/(Uн-∆Uщ)</t>
  </si>
  <si>
    <t>nо1=nо*(Uн1-Uтрог)/(Uн-Uтрог)</t>
  </si>
  <si>
    <t>η1=(1-(√(Iо*Rобм/Uн1)))²*100</t>
  </si>
  <si>
    <t>nн1=nо1-nо1(Iн1-Iо/Iп1-Iо)</t>
  </si>
  <si>
    <t>Мп1=Мп*Uн1/Uн</t>
  </si>
  <si>
    <t>Мн1=(Мп1-Мо)*(Iн1-Iо/Iп1-Iо)</t>
  </si>
  <si>
    <t>Р=(Мн1*nн1*3,14/30)/100</t>
  </si>
  <si>
    <t xml:space="preserve">                     </t>
  </si>
  <si>
    <t xml:space="preserve">Результаты  для  Uн1=    </t>
  </si>
  <si>
    <t>Р=(Мн*nн*3,14/30)/100</t>
  </si>
  <si>
    <t xml:space="preserve">               Расчет параметров электродвигателя. </t>
  </si>
  <si>
    <t>Режим максимальной эффективности</t>
  </si>
  <si>
    <t>из паспорта</t>
  </si>
  <si>
    <t>из паспорта или опытным путем</t>
  </si>
  <si>
    <t>из паспорта или R=Uн/Iп</t>
  </si>
  <si>
    <t>Пусковой ток, А                     (блокировка)</t>
  </si>
  <si>
    <t>Пусковой момент (Н*см)      (блокировка)</t>
  </si>
  <si>
    <t>из паспорта или принять (1,0- 2,5 В)</t>
  </si>
  <si>
    <t>принять по аналогии  ( 0,5 -1,5 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</si>
</sst>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Fill="1" applyBorder="1"/>
    <xf numFmtId="0" fontId="2" fillId="0" borderId="1" xfId="0" applyFont="1" applyFill="1" applyBorder="1"/>
    <xf numFmtId="2" fontId="0" fillId="0" borderId="0" xfId="0" applyNumberFormat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1" fillId="0" borderId="8" xfId="0" applyFont="1" applyBorder="1"/>
    <xf numFmtId="0" fontId="2" fillId="0" borderId="9" xfId="0" applyFont="1" applyBorder="1"/>
    <xf numFmtId="0" fontId="1" fillId="0" borderId="11" xfId="0" applyFont="1" applyBorder="1"/>
    <xf numFmtId="0" fontId="1" fillId="0" borderId="11" xfId="0" applyFont="1" applyBorder="1" applyAlignment="1">
      <alignment vertical="center"/>
    </xf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0" fillId="0" borderId="20" xfId="0" applyBorder="1"/>
    <xf numFmtId="0" fontId="2" fillId="0" borderId="21" xfId="0" applyFont="1" applyBorder="1"/>
    <xf numFmtId="0" fontId="0" fillId="0" borderId="16" xfId="0" applyBorder="1"/>
    <xf numFmtId="0" fontId="0" fillId="0" borderId="17" xfId="0" applyBorder="1"/>
    <xf numFmtId="164" fontId="2" fillId="0" borderId="0" xfId="0" applyNumberFormat="1" applyFont="1" applyBorder="1"/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3" borderId="10" xfId="0" applyNumberFormat="1" applyFont="1" applyFill="1" applyBorder="1"/>
    <xf numFmtId="0" fontId="2" fillId="3" borderId="12" xfId="0" applyFont="1" applyFill="1" applyBorder="1"/>
    <xf numFmtId="164" fontId="2" fillId="3" borderId="12" xfId="0" applyNumberFormat="1" applyFont="1" applyFill="1" applyBorder="1"/>
    <xf numFmtId="0" fontId="2" fillId="3" borderId="12" xfId="0" applyFont="1" applyFill="1" applyBorder="1" applyAlignment="1">
      <alignment vertical="center"/>
    </xf>
    <xf numFmtId="2" fontId="2" fillId="3" borderId="12" xfId="0" applyNumberFormat="1" applyFont="1" applyFill="1" applyBorder="1"/>
    <xf numFmtId="0" fontId="2" fillId="3" borderId="22" xfId="0" applyFont="1" applyFill="1" applyBorder="1"/>
    <xf numFmtId="0" fontId="0" fillId="0" borderId="0" xfId="0" applyFill="1"/>
    <xf numFmtId="0" fontId="1" fillId="0" borderId="6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1" fillId="0" borderId="13" xfId="0" applyFont="1" applyFill="1" applyBorder="1"/>
    <xf numFmtId="0" fontId="6" fillId="0" borderId="0" xfId="0" applyFont="1" applyFill="1" applyBorder="1"/>
    <xf numFmtId="0" fontId="2" fillId="0" borderId="15" xfId="0" applyFont="1" applyFill="1" applyBorder="1"/>
    <xf numFmtId="0" fontId="2" fillId="0" borderId="4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0" fillId="0" borderId="13" xfId="0" applyFill="1" applyBorder="1"/>
    <xf numFmtId="0" fontId="0" fillId="0" borderId="0" xfId="0" applyFill="1" applyBorder="1"/>
    <xf numFmtId="0" fontId="0" fillId="0" borderId="15" xfId="0" applyFill="1" applyBorder="1"/>
    <xf numFmtId="164" fontId="2" fillId="2" borderId="14" xfId="0" applyNumberFormat="1" applyFont="1" applyFill="1" applyBorder="1"/>
    <xf numFmtId="164" fontId="2" fillId="2" borderId="19" xfId="0" applyNumberFormat="1" applyFont="1" applyFill="1" applyBorder="1"/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1" fillId="0" borderId="0" xfId="0" applyFont="1" applyFill="1"/>
    <xf numFmtId="0" fontId="3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1" fillId="0" borderId="9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8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Fill="1" applyBorder="1"/>
    <xf numFmtId="2" fontId="2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17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abSelected="1" topLeftCell="A4" workbookViewId="0">
      <selection activeCell="E29" sqref="E29"/>
    </sheetView>
  </sheetViews>
  <sheetFormatPr defaultRowHeight="15" x14ac:dyDescent="0.25"/>
  <cols>
    <col min="1" max="1" width="3.28515625" customWidth="1"/>
    <col min="2" max="2" width="7.140625" customWidth="1"/>
    <col min="3" max="3" width="41.7109375" customWidth="1"/>
    <col min="4" max="4" width="36.85546875" customWidth="1"/>
    <col min="5" max="5" width="6.85546875" customWidth="1"/>
    <col min="6" max="6" width="10.42578125" customWidth="1"/>
  </cols>
  <sheetData>
    <row r="2" spans="1:19" ht="18" x14ac:dyDescent="0.25">
      <c r="B2" s="3" t="s">
        <v>50</v>
      </c>
      <c r="C2" s="13" t="s">
        <v>53</v>
      </c>
      <c r="D2" s="13"/>
      <c r="E2" s="4"/>
    </row>
    <row r="3" spans="1:19" x14ac:dyDescent="0.25">
      <c r="C3" s="3"/>
      <c r="D3" s="34"/>
    </row>
    <row r="4" spans="1:19" ht="18.75" thickBot="1" x14ac:dyDescent="0.3">
      <c r="A4" s="46"/>
      <c r="B4" s="47"/>
      <c r="C4" s="64" t="s">
        <v>16</v>
      </c>
      <c r="D4" s="45"/>
      <c r="E4" s="48"/>
      <c r="F4" s="2"/>
      <c r="G4" s="2"/>
    </row>
    <row r="5" spans="1:19" ht="15.75" x14ac:dyDescent="0.25">
      <c r="A5" s="21"/>
      <c r="B5" s="67" t="s">
        <v>5</v>
      </c>
      <c r="C5" s="22" t="s">
        <v>26</v>
      </c>
      <c r="D5" s="22" t="s">
        <v>55</v>
      </c>
      <c r="E5" s="39" t="s">
        <v>25</v>
      </c>
      <c r="F5" s="2"/>
      <c r="G5" s="2"/>
    </row>
    <row r="6" spans="1:19" ht="15.75" x14ac:dyDescent="0.25">
      <c r="A6" s="23"/>
      <c r="B6" s="68" t="s">
        <v>9</v>
      </c>
      <c r="C6" s="6" t="s">
        <v>10</v>
      </c>
      <c r="D6" s="6" t="s">
        <v>55</v>
      </c>
      <c r="E6" s="40">
        <v>23.5</v>
      </c>
      <c r="F6" s="2"/>
      <c r="G6" s="2"/>
    </row>
    <row r="7" spans="1:19" ht="16.5" customHeight="1" x14ac:dyDescent="0.25">
      <c r="A7" s="24"/>
      <c r="B7" s="68" t="s">
        <v>7</v>
      </c>
      <c r="C7" s="6" t="s">
        <v>8</v>
      </c>
      <c r="D7" s="65" t="s">
        <v>60</v>
      </c>
      <c r="E7" s="41">
        <v>1.5</v>
      </c>
      <c r="F7" s="2"/>
      <c r="G7" s="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23"/>
      <c r="B8" s="68" t="s">
        <v>6</v>
      </c>
      <c r="C8" s="6" t="s">
        <v>58</v>
      </c>
      <c r="D8" s="6" t="s">
        <v>56</v>
      </c>
      <c r="E8" s="40">
        <v>3.01</v>
      </c>
      <c r="F8" s="2"/>
      <c r="G8" s="2"/>
    </row>
    <row r="9" spans="1:19" ht="15.75" x14ac:dyDescent="0.25">
      <c r="A9" s="23"/>
      <c r="B9" s="69" t="s">
        <v>29</v>
      </c>
      <c r="C9" s="6" t="s">
        <v>15</v>
      </c>
      <c r="D9" s="6" t="s">
        <v>56</v>
      </c>
      <c r="E9" s="42">
        <v>8.2000000000000003E-2</v>
      </c>
      <c r="F9" s="2"/>
      <c r="G9" s="2"/>
    </row>
    <row r="10" spans="1:19" ht="15.75" x14ac:dyDescent="0.25">
      <c r="A10" s="23"/>
      <c r="B10" s="68" t="s">
        <v>13</v>
      </c>
      <c r="C10" s="6" t="s">
        <v>59</v>
      </c>
      <c r="D10" s="6" t="s">
        <v>56</v>
      </c>
      <c r="E10" s="40">
        <v>7.38</v>
      </c>
      <c r="F10" s="2"/>
      <c r="G10" s="2"/>
    </row>
    <row r="11" spans="1:19" ht="15.75" x14ac:dyDescent="0.25">
      <c r="A11" s="25"/>
      <c r="B11" s="70" t="s">
        <v>19</v>
      </c>
      <c r="C11" s="7" t="s">
        <v>20</v>
      </c>
      <c r="D11" s="36" t="s">
        <v>34</v>
      </c>
      <c r="E11" s="58">
        <f>E10*E9/E8</f>
        <v>0.20104983388704323</v>
      </c>
      <c r="F11" s="2"/>
      <c r="G11" s="63"/>
    </row>
    <row r="12" spans="1:19" ht="15.75" x14ac:dyDescent="0.25">
      <c r="A12" s="23"/>
      <c r="B12" s="68" t="s">
        <v>30</v>
      </c>
      <c r="C12" s="6" t="s">
        <v>1</v>
      </c>
      <c r="D12" s="6" t="s">
        <v>56</v>
      </c>
      <c r="E12" s="40">
        <v>8600</v>
      </c>
      <c r="F12" s="2"/>
      <c r="G12" s="2"/>
    </row>
    <row r="13" spans="1:19" ht="15.75" x14ac:dyDescent="0.25">
      <c r="A13" s="23"/>
      <c r="B13" s="68" t="s">
        <v>11</v>
      </c>
      <c r="C13" s="6" t="s">
        <v>12</v>
      </c>
      <c r="D13" s="66" t="s">
        <v>57</v>
      </c>
      <c r="E13" s="43">
        <f>E6/E8</f>
        <v>7.8073089700996681</v>
      </c>
      <c r="F13" s="2"/>
      <c r="G13" s="2"/>
      <c r="H13" s="1"/>
    </row>
    <row r="14" spans="1:19" ht="15.75" x14ac:dyDescent="0.25">
      <c r="A14" s="23"/>
      <c r="B14" s="68" t="s">
        <v>17</v>
      </c>
      <c r="C14" s="8" t="s">
        <v>18</v>
      </c>
      <c r="D14" s="65" t="s">
        <v>61</v>
      </c>
      <c r="E14" s="40">
        <v>0.5</v>
      </c>
      <c r="F14" s="2"/>
      <c r="G14" s="2"/>
    </row>
    <row r="15" spans="1:19" ht="15.75" x14ac:dyDescent="0.25">
      <c r="A15" s="49"/>
      <c r="B15" s="71"/>
      <c r="C15" s="50" t="s">
        <v>54</v>
      </c>
      <c r="D15" s="17"/>
      <c r="E15" s="51"/>
      <c r="F15" s="2"/>
      <c r="G15" s="2"/>
    </row>
    <row r="16" spans="1:19" ht="15.75" x14ac:dyDescent="0.25">
      <c r="A16" s="26"/>
      <c r="B16" s="68" t="s">
        <v>36</v>
      </c>
      <c r="C16" s="6" t="s">
        <v>40</v>
      </c>
      <c r="D16" s="10"/>
      <c r="E16" s="40">
        <v>7380</v>
      </c>
      <c r="F16" s="2"/>
      <c r="G16" s="2"/>
    </row>
    <row r="17" spans="1:8" ht="15.75" x14ac:dyDescent="0.25">
      <c r="A17" s="26"/>
      <c r="B17" s="72" t="s">
        <v>22</v>
      </c>
      <c r="C17" s="8" t="s">
        <v>23</v>
      </c>
      <c r="D17" s="10"/>
      <c r="E17" s="40">
        <v>0.5</v>
      </c>
      <c r="F17" s="2"/>
      <c r="G17" s="2"/>
    </row>
    <row r="18" spans="1:8" ht="15.75" x14ac:dyDescent="0.25">
      <c r="A18" s="26"/>
      <c r="B18" s="72" t="s">
        <v>28</v>
      </c>
      <c r="C18" s="6" t="s">
        <v>41</v>
      </c>
      <c r="D18" s="10"/>
      <c r="E18" s="40">
        <v>1.05</v>
      </c>
      <c r="F18" s="2"/>
      <c r="G18" s="2"/>
      <c r="H18" s="45"/>
    </row>
    <row r="19" spans="1:8" ht="16.5" thickBot="1" x14ac:dyDescent="0.3">
      <c r="A19" s="27"/>
      <c r="B19" s="73" t="s">
        <v>37</v>
      </c>
      <c r="C19" s="28" t="s">
        <v>38</v>
      </c>
      <c r="D19" s="37" t="s">
        <v>52</v>
      </c>
      <c r="E19" s="59">
        <f>(E18*(E16*3.14)/30)/100</f>
        <v>8.1106200000000008</v>
      </c>
      <c r="F19" s="2"/>
      <c r="G19" s="2"/>
    </row>
    <row r="20" spans="1:8" ht="15.75" x14ac:dyDescent="0.25">
      <c r="A20" s="18"/>
      <c r="B20" s="71"/>
      <c r="C20" s="14"/>
      <c r="D20" s="12"/>
      <c r="E20" s="33"/>
      <c r="F20" s="2"/>
      <c r="G20" s="2"/>
    </row>
    <row r="21" spans="1:8" ht="18.75" thickBot="1" x14ac:dyDescent="0.3">
      <c r="A21" s="52"/>
      <c r="B21" s="74"/>
      <c r="C21" s="53" t="s">
        <v>51</v>
      </c>
      <c r="D21" s="54">
        <f>E22</f>
        <v>12.6</v>
      </c>
      <c r="E21" s="45"/>
    </row>
    <row r="22" spans="1:8" ht="15.75" x14ac:dyDescent="0.25">
      <c r="A22" s="29"/>
      <c r="B22" s="67" t="s">
        <v>42</v>
      </c>
      <c r="C22" s="22" t="s">
        <v>10</v>
      </c>
      <c r="D22" s="30"/>
      <c r="E22" s="44">
        <v>12.6</v>
      </c>
    </row>
    <row r="23" spans="1:8" ht="15.75" x14ac:dyDescent="0.25">
      <c r="A23" s="31"/>
      <c r="B23" s="68" t="s">
        <v>2</v>
      </c>
      <c r="C23" s="5" t="s">
        <v>3</v>
      </c>
      <c r="D23" s="35" t="s">
        <v>43</v>
      </c>
      <c r="E23" s="60">
        <f>E8*(E22-E14)/(E6-E14)</f>
        <v>1.5835217391304348</v>
      </c>
    </row>
    <row r="24" spans="1:8" ht="15.75" x14ac:dyDescent="0.25">
      <c r="A24" s="31"/>
      <c r="B24" s="68" t="s">
        <v>4</v>
      </c>
      <c r="C24" s="5" t="s">
        <v>21</v>
      </c>
      <c r="D24" s="35" t="s">
        <v>47</v>
      </c>
      <c r="E24" s="60">
        <f>E10*E22/E6</f>
        <v>3.9569361702127659</v>
      </c>
    </row>
    <row r="25" spans="1:8" ht="15.75" x14ac:dyDescent="0.25">
      <c r="A25" s="31"/>
      <c r="B25" s="68" t="s">
        <v>32</v>
      </c>
      <c r="C25" s="5" t="s">
        <v>1</v>
      </c>
      <c r="D25" s="35" t="s">
        <v>44</v>
      </c>
      <c r="E25" s="61">
        <f>E12*(E22-E7)/(E6-E7)</f>
        <v>4339.090909090909</v>
      </c>
    </row>
    <row r="26" spans="1:8" ht="15.75" x14ac:dyDescent="0.25">
      <c r="A26" s="31"/>
      <c r="B26" s="68" t="s">
        <v>14</v>
      </c>
      <c r="C26" s="5" t="s">
        <v>0</v>
      </c>
      <c r="D26" s="35" t="s">
        <v>45</v>
      </c>
      <c r="E26" s="61">
        <f>(1-(POWER(E9*E13/E22,0.5)))*100</f>
        <v>77.459043703681999</v>
      </c>
    </row>
    <row r="27" spans="1:8" ht="15.75" x14ac:dyDescent="0.25">
      <c r="A27" s="55"/>
      <c r="B27" s="75"/>
      <c r="C27" s="50" t="s">
        <v>54</v>
      </c>
      <c r="D27" s="56"/>
      <c r="E27" s="57"/>
    </row>
    <row r="28" spans="1:8" ht="15.75" x14ac:dyDescent="0.25">
      <c r="A28" s="31"/>
      <c r="B28" s="68" t="s">
        <v>35</v>
      </c>
      <c r="C28" s="6" t="s">
        <v>40</v>
      </c>
      <c r="D28" s="35" t="s">
        <v>46</v>
      </c>
      <c r="E28" s="61">
        <f>E25-(E25*((E29-E9)/(E23-E9)))</f>
        <v>3524.7977781833752</v>
      </c>
    </row>
    <row r="29" spans="1:8" ht="15.75" x14ac:dyDescent="0.25">
      <c r="A29" s="31"/>
      <c r="B29" s="68" t="s">
        <v>27</v>
      </c>
      <c r="C29" s="8" t="s">
        <v>23</v>
      </c>
      <c r="D29" s="38" t="s">
        <v>31</v>
      </c>
      <c r="E29" s="62">
        <f>POWER((E9*(E22/E13)),0.5)</f>
        <v>0.3637822589336836</v>
      </c>
    </row>
    <row r="30" spans="1:8" ht="15.75" x14ac:dyDescent="0.25">
      <c r="A30" s="31"/>
      <c r="B30" s="72" t="s">
        <v>33</v>
      </c>
      <c r="C30" s="6" t="s">
        <v>41</v>
      </c>
      <c r="D30" s="35" t="s">
        <v>48</v>
      </c>
      <c r="E30" s="60">
        <f>(E24-E11)*(E29-E9)/(E23-E9)</f>
        <v>0.70484636257143296</v>
      </c>
    </row>
    <row r="31" spans="1:8" ht="16.5" thickBot="1" x14ac:dyDescent="0.3">
      <c r="A31" s="32"/>
      <c r="B31" s="73" t="s">
        <v>39</v>
      </c>
      <c r="C31" s="28" t="s">
        <v>38</v>
      </c>
      <c r="D31" s="37" t="s">
        <v>49</v>
      </c>
      <c r="E31" s="59">
        <f>(E30*E28*3.14/30)/100</f>
        <v>2.6003814677475332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H16" sqref="H16"/>
    </sheetView>
  </sheetViews>
  <sheetFormatPr defaultRowHeight="15" x14ac:dyDescent="0.25"/>
  <cols>
    <col min="1" max="1" width="3.42578125" customWidth="1"/>
    <col min="2" max="2" width="6.140625" customWidth="1"/>
    <col min="3" max="3" width="38" customWidth="1"/>
    <col min="4" max="4" width="31.42578125" customWidth="1"/>
    <col min="5" max="5" width="7.7109375" customWidth="1"/>
  </cols>
  <sheetData>
    <row r="1" spans="1:9" x14ac:dyDescent="0.25">
      <c r="B1" s="3"/>
      <c r="C1" s="3"/>
    </row>
    <row r="2" spans="1:9" x14ac:dyDescent="0.25">
      <c r="A2" s="3"/>
      <c r="D2" s="4"/>
    </row>
    <row r="3" spans="1:9" x14ac:dyDescent="0.25">
      <c r="B3" s="3"/>
      <c r="C3" s="3"/>
    </row>
    <row r="5" spans="1:9" ht="18" x14ac:dyDescent="0.25">
      <c r="B5" s="3" t="s">
        <v>50</v>
      </c>
      <c r="C5" s="13" t="s">
        <v>24</v>
      </c>
      <c r="D5" s="13"/>
      <c r="E5" s="4"/>
    </row>
    <row r="6" spans="1:9" x14ac:dyDescent="0.25">
      <c r="C6" s="3"/>
      <c r="D6" s="14"/>
    </row>
    <row r="7" spans="1:9" ht="18" x14ac:dyDescent="0.25">
      <c r="A7" s="18"/>
      <c r="B7" s="14"/>
      <c r="C7" s="76"/>
      <c r="D7" s="12"/>
      <c r="E7" s="14"/>
      <c r="I7" s="9"/>
    </row>
    <row r="8" spans="1:9" ht="15.75" x14ac:dyDescent="0.25">
      <c r="A8" s="18"/>
      <c r="B8" s="14"/>
      <c r="C8" s="14"/>
      <c r="D8" s="14"/>
      <c r="E8" s="33"/>
    </row>
    <row r="9" spans="1:9" ht="15.75" x14ac:dyDescent="0.25">
      <c r="A9" s="18"/>
      <c r="B9" s="14"/>
      <c r="C9" s="14"/>
      <c r="D9" s="14"/>
      <c r="E9" s="33"/>
    </row>
    <row r="10" spans="1:9" x14ac:dyDescent="0.25">
      <c r="A10" s="77"/>
      <c r="B10" s="14"/>
      <c r="C10" s="14"/>
      <c r="D10" s="36"/>
      <c r="E10" s="33"/>
    </row>
    <row r="11" spans="1:9" ht="15.75" x14ac:dyDescent="0.25">
      <c r="A11" s="18"/>
      <c r="B11" s="14"/>
      <c r="C11" s="14"/>
      <c r="D11" s="14"/>
      <c r="E11" s="14"/>
    </row>
    <row r="12" spans="1:9" ht="15.75" x14ac:dyDescent="0.25">
      <c r="A12" s="18"/>
      <c r="B12" s="78"/>
      <c r="C12" s="14"/>
      <c r="D12" s="14"/>
      <c r="E12" s="78"/>
    </row>
    <row r="13" spans="1:9" ht="15.75" x14ac:dyDescent="0.25">
      <c r="A13" s="18"/>
      <c r="B13" s="14"/>
      <c r="C13" s="14"/>
      <c r="D13" s="14"/>
      <c r="E13" s="14"/>
    </row>
    <row r="14" spans="1:9" ht="15.75" x14ac:dyDescent="0.25">
      <c r="A14" s="18"/>
      <c r="B14" s="17"/>
      <c r="C14" s="17"/>
      <c r="D14" s="36"/>
      <c r="E14" s="79"/>
    </row>
    <row r="15" spans="1:9" ht="15.75" x14ac:dyDescent="0.25">
      <c r="A15" s="18"/>
      <c r="B15" s="14"/>
      <c r="C15" s="14"/>
      <c r="D15" s="14"/>
      <c r="E15" s="14"/>
    </row>
    <row r="16" spans="1:9" ht="15.75" x14ac:dyDescent="0.25">
      <c r="A16" s="18"/>
      <c r="B16" s="14"/>
      <c r="C16" s="14"/>
      <c r="D16" s="36"/>
      <c r="E16" s="80"/>
    </row>
    <row r="17" spans="1:5" ht="15.75" x14ac:dyDescent="0.25">
      <c r="A17" s="18"/>
      <c r="B17" s="14"/>
      <c r="C17" s="17"/>
      <c r="D17" s="36"/>
      <c r="E17" s="14"/>
    </row>
    <row r="18" spans="1:5" ht="15.75" x14ac:dyDescent="0.25">
      <c r="A18" s="18"/>
      <c r="B18" s="14"/>
      <c r="C18" s="19"/>
      <c r="D18" s="14"/>
      <c r="E18" s="14"/>
    </row>
    <row r="19" spans="1:5" ht="15.75" x14ac:dyDescent="0.25">
      <c r="A19" s="18"/>
      <c r="B19" s="14"/>
      <c r="C19" s="14"/>
      <c r="D19" s="12"/>
      <c r="E19" s="17"/>
    </row>
    <row r="20" spans="1:5" ht="15.75" x14ac:dyDescent="0.25">
      <c r="A20" s="18"/>
      <c r="B20" s="17"/>
      <c r="C20" s="17"/>
      <c r="D20" s="12"/>
      <c r="E20" s="17"/>
    </row>
    <row r="21" spans="1:5" ht="15.75" x14ac:dyDescent="0.25">
      <c r="A21" s="18"/>
      <c r="B21" s="17"/>
      <c r="C21" s="14"/>
      <c r="D21" s="12"/>
      <c r="E21" s="17"/>
    </row>
    <row r="22" spans="1:5" ht="15.75" x14ac:dyDescent="0.25">
      <c r="A22" s="18"/>
      <c r="B22" s="17"/>
      <c r="C22" s="14"/>
      <c r="D22" s="36"/>
      <c r="E22" s="33"/>
    </row>
    <row r="23" spans="1:5" ht="15.75" x14ac:dyDescent="0.25">
      <c r="A23" s="18"/>
      <c r="B23" s="17"/>
      <c r="C23" s="14"/>
      <c r="D23" s="12"/>
      <c r="E23" s="33"/>
    </row>
    <row r="24" spans="1:5" ht="18" x14ac:dyDescent="0.25">
      <c r="A24" s="14"/>
      <c r="B24" s="12"/>
      <c r="C24" s="81"/>
      <c r="D24" s="82"/>
      <c r="E24" s="12"/>
    </row>
    <row r="25" spans="1:5" x14ac:dyDescent="0.25">
      <c r="A25" s="12"/>
      <c r="B25" s="14"/>
      <c r="C25" s="11"/>
      <c r="D25" s="14"/>
      <c r="E25" s="14"/>
    </row>
    <row r="26" spans="1:5" x14ac:dyDescent="0.25">
      <c r="A26" s="12"/>
      <c r="B26" s="14"/>
      <c r="C26" s="14"/>
      <c r="D26" s="83"/>
      <c r="E26" s="14"/>
    </row>
    <row r="27" spans="1:5" x14ac:dyDescent="0.25">
      <c r="A27" s="12"/>
      <c r="B27" s="14"/>
      <c r="C27" s="14"/>
      <c r="D27" s="36"/>
      <c r="E27" s="80"/>
    </row>
    <row r="28" spans="1:5" x14ac:dyDescent="0.25">
      <c r="A28" s="12"/>
      <c r="B28" s="14"/>
      <c r="C28" s="14"/>
      <c r="D28" s="36"/>
      <c r="E28" s="80"/>
    </row>
    <row r="29" spans="1:5" x14ac:dyDescent="0.25">
      <c r="A29" s="12"/>
      <c r="B29" s="14"/>
      <c r="C29" s="14"/>
      <c r="D29" s="36"/>
      <c r="E29" s="84"/>
    </row>
    <row r="30" spans="1:5" x14ac:dyDescent="0.25">
      <c r="A30" s="12"/>
      <c r="B30" s="14"/>
      <c r="C30" s="14"/>
      <c r="D30" s="36"/>
      <c r="E30" s="84"/>
    </row>
    <row r="31" spans="1:5" x14ac:dyDescent="0.25">
      <c r="A31" s="12"/>
      <c r="B31" s="12"/>
      <c r="C31" s="20"/>
      <c r="D31" s="12"/>
      <c r="E31" s="12"/>
    </row>
    <row r="32" spans="1:5" x14ac:dyDescent="0.25">
      <c r="A32" s="12"/>
      <c r="B32" s="14"/>
      <c r="C32" s="14"/>
      <c r="D32" s="36"/>
      <c r="E32" s="84"/>
    </row>
    <row r="33" spans="1:5" x14ac:dyDescent="0.25">
      <c r="A33" s="12"/>
      <c r="B33" s="14"/>
      <c r="C33" s="17"/>
      <c r="D33" s="85"/>
      <c r="E33" s="33"/>
    </row>
    <row r="34" spans="1:5" x14ac:dyDescent="0.25">
      <c r="A34" s="12"/>
      <c r="B34" s="17"/>
      <c r="C34" s="14"/>
      <c r="D34" s="36"/>
      <c r="E34" s="80"/>
    </row>
    <row r="35" spans="1:5" x14ac:dyDescent="0.25">
      <c r="A35" s="12"/>
      <c r="B35" s="17"/>
      <c r="C35" s="14"/>
      <c r="D35" s="36"/>
      <c r="E35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11" sqref="C11"/>
    </sheetView>
  </sheetViews>
  <sheetFormatPr defaultRowHeight="15" x14ac:dyDescent="0.25"/>
  <cols>
    <col min="1" max="1" width="6.7109375" customWidth="1"/>
    <col min="2" max="2" width="36" customWidth="1"/>
    <col min="3" max="3" width="37.5703125" customWidth="1"/>
    <col min="4" max="4" width="11.85546875" bestFit="1" customWidth="1"/>
  </cols>
  <sheetData>
    <row r="1" spans="1:8" ht="18" x14ac:dyDescent="0.25">
      <c r="A1" s="12"/>
      <c r="B1" s="76"/>
      <c r="C1" s="76"/>
      <c r="D1" s="12"/>
    </row>
    <row r="2" spans="1:8" ht="18.75" x14ac:dyDescent="0.3">
      <c r="A2" s="14"/>
      <c r="B2" s="86"/>
      <c r="C2" s="86"/>
      <c r="D2" s="87"/>
    </row>
    <row r="3" spans="1:8" x14ac:dyDescent="0.25">
      <c r="A3" s="12"/>
      <c r="B3" s="14"/>
      <c r="C3" s="14"/>
      <c r="D3" s="12"/>
    </row>
    <row r="4" spans="1:8" x14ac:dyDescent="0.25">
      <c r="A4" s="14"/>
      <c r="B4" s="14"/>
      <c r="C4" s="14"/>
      <c r="D4" s="14"/>
    </row>
    <row r="5" spans="1:8" x14ac:dyDescent="0.25">
      <c r="A5" s="14"/>
      <c r="B5" s="14"/>
      <c r="C5" s="14"/>
      <c r="D5" s="88"/>
    </row>
    <row r="6" spans="1:8" x14ac:dyDescent="0.25">
      <c r="A6" s="14"/>
      <c r="B6" s="14"/>
      <c r="C6" s="14"/>
      <c r="D6" s="14"/>
    </row>
    <row r="7" spans="1:8" x14ac:dyDescent="0.25">
      <c r="A7" s="14"/>
      <c r="B7" s="14"/>
      <c r="C7" s="14"/>
      <c r="D7" s="33"/>
    </row>
    <row r="8" spans="1:8" x14ac:dyDescent="0.25">
      <c r="A8" s="78"/>
      <c r="B8" s="14"/>
      <c r="C8" s="14"/>
      <c r="D8" s="78"/>
    </row>
    <row r="9" spans="1:8" x14ac:dyDescent="0.25">
      <c r="A9" s="14"/>
      <c r="B9" s="14"/>
      <c r="C9" s="14"/>
      <c r="D9" s="14"/>
    </row>
    <row r="10" spans="1:8" x14ac:dyDescent="0.25">
      <c r="A10" s="14"/>
      <c r="B10" s="14"/>
      <c r="C10" s="14"/>
      <c r="D10" s="14"/>
    </row>
    <row r="11" spans="1:8" ht="18.75" x14ac:dyDescent="0.3">
      <c r="A11" s="17"/>
      <c r="B11" s="17"/>
      <c r="C11" s="14"/>
      <c r="D11" s="79"/>
      <c r="H11" s="15"/>
    </row>
    <row r="12" spans="1:8" x14ac:dyDescent="0.25">
      <c r="A12" s="14"/>
      <c r="B12" s="14"/>
      <c r="C12" s="14"/>
      <c r="D12" s="14"/>
    </row>
    <row r="13" spans="1:8" x14ac:dyDescent="0.25">
      <c r="A13" s="14"/>
      <c r="B13" s="14"/>
      <c r="C13" s="14"/>
      <c r="D13" s="80"/>
    </row>
    <row r="14" spans="1:8" x14ac:dyDescent="0.25">
      <c r="A14" s="14"/>
      <c r="B14" s="17"/>
      <c r="C14" s="14"/>
      <c r="D14" s="14"/>
    </row>
    <row r="15" spans="1:8" x14ac:dyDescent="0.25">
      <c r="A15" s="14"/>
      <c r="B15" s="14"/>
      <c r="C15" s="14"/>
      <c r="D15" s="14"/>
    </row>
    <row r="16" spans="1:8" x14ac:dyDescent="0.25">
      <c r="A16" s="14"/>
      <c r="B16" s="14"/>
      <c r="C16" s="12"/>
      <c r="D16" s="17"/>
    </row>
    <row r="17" spans="1:7" x14ac:dyDescent="0.25">
      <c r="A17" s="17"/>
      <c r="B17" s="17"/>
      <c r="C17" s="12"/>
      <c r="D17" s="17"/>
    </row>
    <row r="18" spans="1:7" x14ac:dyDescent="0.25">
      <c r="A18" s="17"/>
      <c r="B18" s="14"/>
      <c r="C18" s="12"/>
      <c r="D18" s="17"/>
    </row>
    <row r="19" spans="1:7" x14ac:dyDescent="0.25">
      <c r="A19" s="17"/>
      <c r="B19" s="14"/>
      <c r="C19" s="12"/>
      <c r="D19" s="33"/>
    </row>
    <row r="20" spans="1:7" x14ac:dyDescent="0.25">
      <c r="A20" s="12"/>
      <c r="B20" s="12"/>
      <c r="C20" s="12"/>
      <c r="D20" s="12"/>
    </row>
    <row r="21" spans="1:7" ht="18" x14ac:dyDescent="0.25">
      <c r="A21" s="12"/>
      <c r="B21" s="76"/>
      <c r="C21" s="12"/>
      <c r="D21" s="12"/>
      <c r="G21" s="16"/>
    </row>
    <row r="22" spans="1:7" x14ac:dyDescent="0.25">
      <c r="A22" s="14"/>
      <c r="B22" s="11"/>
      <c r="C22" s="14"/>
      <c r="D22" s="14"/>
    </row>
    <row r="23" spans="1:7" x14ac:dyDescent="0.25">
      <c r="A23" s="14"/>
      <c r="B23" s="14"/>
      <c r="C23" s="78"/>
      <c r="D23" s="14"/>
    </row>
    <row r="24" spans="1:7" x14ac:dyDescent="0.25">
      <c r="A24" s="14"/>
      <c r="B24" s="14"/>
      <c r="C24" s="14"/>
      <c r="D24" s="80"/>
    </row>
    <row r="25" spans="1:7" x14ac:dyDescent="0.25">
      <c r="A25" s="14"/>
      <c r="B25" s="14"/>
      <c r="C25" s="14"/>
      <c r="D25" s="80"/>
    </row>
    <row r="26" spans="1:7" x14ac:dyDescent="0.25">
      <c r="A26" s="14"/>
      <c r="B26" s="14"/>
      <c r="C26" s="14"/>
      <c r="D26" s="84"/>
    </row>
    <row r="27" spans="1:7" x14ac:dyDescent="0.25">
      <c r="A27" s="14"/>
      <c r="B27" s="14"/>
      <c r="C27" s="14"/>
      <c r="D27" s="84"/>
    </row>
    <row r="28" spans="1:7" x14ac:dyDescent="0.25">
      <c r="A28" s="12"/>
      <c r="B28" s="11"/>
      <c r="C28" s="12"/>
      <c r="D28" s="12"/>
    </row>
    <row r="29" spans="1:7" x14ac:dyDescent="0.25">
      <c r="A29" s="14"/>
      <c r="B29" s="14"/>
      <c r="C29" s="12"/>
      <c r="D29" s="84"/>
    </row>
    <row r="30" spans="1:7" x14ac:dyDescent="0.25">
      <c r="A30" s="14"/>
      <c r="B30" s="17"/>
      <c r="C30" s="17"/>
      <c r="D30" s="33"/>
    </row>
    <row r="31" spans="1:7" x14ac:dyDescent="0.25">
      <c r="A31" s="17"/>
      <c r="B31" s="14"/>
      <c r="C31" s="14"/>
      <c r="D31" s="80"/>
    </row>
    <row r="32" spans="1:7" x14ac:dyDescent="0.25">
      <c r="A32" s="17"/>
      <c r="B32" s="14"/>
      <c r="C32" s="12"/>
      <c r="D32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2016-11-11T17:18:07Z</dcterms:modified>
</cp:coreProperties>
</file>