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10" windowHeight="12990" activeTab="0"/>
  </bookViews>
  <sheets>
    <sheet name="как стало" sheetId="1" r:id="rId1"/>
    <sheet name="как было" sheetId="2" r:id="rId2"/>
    <sheet name="Набока и Igor_Km prot." sheetId="3" r:id="rId3"/>
  </sheets>
  <definedNames/>
  <calcPr fullCalcOnLoad="1"/>
</workbook>
</file>

<file path=xl/comments1.xml><?xml version="1.0" encoding="utf-8"?>
<comments xmlns="http://schemas.openxmlformats.org/spreadsheetml/2006/main">
  <authors>
    <author>Valentine Prigarin</author>
    <author>egyptian hak</author>
  </authors>
  <commentList>
    <comment ref="F1" authorId="0">
      <text>
        <r>
          <rPr>
            <b/>
            <sz val="8"/>
            <rFont val="Tahoma"/>
            <family val="0"/>
          </rPr>
          <t>включая протараненный</t>
        </r>
      </text>
    </comment>
    <comment ref="H1" authorId="0">
      <text>
        <r>
          <rPr>
            <b/>
            <sz val="8"/>
            <rFont val="Tahoma"/>
            <family val="0"/>
          </rPr>
          <t xml:space="preserve">из 2 расстрела в воздухе
</t>
        </r>
      </text>
    </comment>
    <comment ref="L1" authorId="0">
      <text>
        <r>
          <rPr>
            <b/>
            <sz val="8"/>
            <rFont val="Tahoma"/>
            <family val="0"/>
          </rPr>
          <t>сбиты, списаны, выроботка керосина, потеря ориентировки и т.д.
А также все столкновения</t>
        </r>
        <r>
          <rPr>
            <sz val="8"/>
            <rFont val="Tahoma"/>
            <family val="0"/>
          </rPr>
          <t xml:space="preserve">
</t>
        </r>
      </text>
    </comment>
    <comment ref="M1" authorId="0">
      <text>
        <r>
          <rPr>
            <b/>
            <sz val="8"/>
            <rFont val="Tahoma"/>
            <family val="0"/>
          </rPr>
          <t>сбиты, списаны, выроботка керосина,  потеря ориентировки и т.д. А так же все столкновения</t>
        </r>
        <r>
          <rPr>
            <sz val="8"/>
            <rFont val="Tahoma"/>
            <family val="0"/>
          </rPr>
          <t xml:space="preserve">
</t>
        </r>
      </text>
    </comment>
    <comment ref="E8" authorId="1">
      <text>
        <r>
          <rPr>
            <sz val="8"/>
            <rFont val="Tahoma"/>
            <family val="2"/>
          </rPr>
          <t xml:space="preserve">«… Павленко пытался выброситься на парашюте. Парашют стропами зацепился за компенсатор правой стороны руля глубины. При выезде на место падения самолета, обнаружилось, что труп летчика находится вместе с компенсатором правой стороны руля глубины, а стропы завязаны за компенсатор правой стороны руля глубины…». 
</t>
        </r>
        <r>
          <rPr>
            <b/>
            <sz val="8"/>
            <rFont val="Tahoma"/>
            <family val="2"/>
          </rPr>
          <t xml:space="preserve">По последним сведениям Павленко всё же катапультировался.
</t>
        </r>
      </text>
    </comment>
    <comment ref="E24" authorId="0">
      <text>
        <r>
          <rPr>
            <b/>
            <sz val="8"/>
            <rFont val="Tahoma"/>
            <family val="0"/>
          </rPr>
          <t>"не справился с управлением" значит, считай, сбит Сэйбром</t>
        </r>
      </text>
    </comment>
    <comment ref="B32" authorId="1">
      <text>
        <r>
          <rPr>
            <sz val="8"/>
            <rFont val="Tahoma"/>
            <family val="2"/>
          </rPr>
          <t>По другим данным это случилось 25 апреля</t>
        </r>
      </text>
    </comment>
    <comment ref="E32" authorId="0">
      <text>
        <r>
          <rPr>
            <b/>
            <sz val="8"/>
            <rFont val="Tahoma"/>
            <family val="0"/>
          </rPr>
          <t xml:space="preserve">по другим данным 25 апреля.
</t>
        </r>
        <r>
          <rPr>
            <b/>
            <sz val="8"/>
            <color indexed="60"/>
            <rFont val="Tahoma"/>
            <family val="2"/>
          </rPr>
          <t>&gt;&gt;Cейдов 19/11-13 : 
- Кстати у вас было обсуждение по вопросу постановки на боевое дежурство полков 303-й ИАД, так вот по документам 64-го ИАК был приказ: Дежурство установить:
17 иап – к 5.04.1951</t>
        </r>
        <r>
          <rPr>
            <b/>
            <sz val="8"/>
            <rFont val="Tahoma"/>
            <family val="0"/>
          </rPr>
          <t xml:space="preserve">
</t>
        </r>
      </text>
    </comment>
    <comment ref="E39" authorId="0">
      <text>
        <r>
          <rPr>
            <b/>
            <sz val="9"/>
            <color indexed="60"/>
            <rFont val="Tahoma"/>
            <family val="2"/>
          </rPr>
          <t>&gt;&gt;Cейдов 19/11-13 : 
- Кстати у вас было обсуждение по вопросу постановки на боевое дежурство полков 303-й ИАД, так вот по документам 64-го ИАК был приказ: Дежурство установить:
17 иап – к 5.04.1951</t>
        </r>
        <r>
          <rPr>
            <sz val="9"/>
            <rFont val="Tahoma"/>
            <family val="2"/>
          </rPr>
          <t xml:space="preserve">
</t>
        </r>
      </text>
    </comment>
    <comment ref="E52" authorId="0">
      <text>
        <r>
          <rPr>
            <b/>
            <sz val="8"/>
            <rFont val="Tahoma"/>
            <family val="0"/>
          </rPr>
          <t>автоматом потеря от Сэйбров</t>
        </r>
      </text>
    </comment>
    <comment ref="E53" authorId="0">
      <text>
        <r>
          <rPr>
            <b/>
            <sz val="8"/>
            <rFont val="Tahoma"/>
            <family val="0"/>
          </rPr>
          <t>по другим данным на аэродроме Аньдун</t>
        </r>
      </text>
    </comment>
    <comment ref="E54" authorId="1">
      <text>
        <r>
          <rPr>
            <sz val="8"/>
            <rFont val="Tahoma"/>
            <family val="2"/>
          </rPr>
          <t xml:space="preserve">Стр.189 пара Ф-84 из непосредственного прикрытия Б-29. Среляли в упор.
Однако одновременно его ведущего Фокина Г.Т атаковали Ф-86. 
</t>
        </r>
      </text>
    </comment>
    <comment ref="E60" authorId="1">
      <text>
        <r>
          <rPr>
            <sz val="8"/>
            <rFont val="Tahoma"/>
            <family val="2"/>
          </rPr>
          <t xml:space="preserve">11 июля 1951 года МиГ-15 гв. ст.л. Образцова был атакован тремя F-86. «… МиГ загорелся. Летчик выпрыгнул с парашютом. Самолет горящим упал в 7 км северо-западнее Сенсен и сгорел. Летчик приземлился в районе Сенсен. Образцов в воздушном бою получил ранение в правую поясничную полость и по дороге в часть умер в результате кровоизлияния…». Это отрывок из «Журнала боевых потерь 176 ГИАП». </t>
        </r>
      </text>
    </comment>
    <comment ref="E63" authorId="0">
      <text>
        <r>
          <rPr>
            <b/>
            <sz val="8"/>
            <rFont val="Tahoma"/>
            <family val="0"/>
          </rPr>
          <t xml:space="preserve">из письма Сейдова от 16/11-13 : </t>
        </r>
        <r>
          <rPr>
            <b/>
            <sz val="8"/>
            <color indexed="60"/>
            <rFont val="Tahoma"/>
            <family val="2"/>
          </rPr>
          <t>"Погиб на Ла-11 в ночном учебном полёте - попал в тайфун и разбился."</t>
        </r>
      </text>
    </comment>
    <comment ref="F63" authorId="1">
      <text>
        <r>
          <rPr>
            <sz val="8"/>
            <rFont val="Tahoma"/>
            <family val="2"/>
          </rPr>
          <t>полк был на Ла-11, в бои вступил позже.
В статье Тепса не упомянут. Возможно тренировочный.</t>
        </r>
        <r>
          <rPr>
            <sz val="8"/>
            <rFont val="Tahoma"/>
            <family val="0"/>
          </rPr>
          <t xml:space="preserve">
</t>
        </r>
      </text>
    </comment>
    <comment ref="G63" authorId="1">
      <text>
        <r>
          <rPr>
            <sz val="8"/>
            <rFont val="Tahoma"/>
            <family val="2"/>
          </rPr>
          <t>полк был на Ла-11, в бои вступил позже.
В статье Тепса не упомянут. Возможно тренировочный.</t>
        </r>
        <r>
          <rPr>
            <sz val="8"/>
            <rFont val="Tahoma"/>
            <family val="0"/>
          </rPr>
          <t xml:space="preserve">
</t>
        </r>
      </text>
    </comment>
    <comment ref="E64" authorId="1">
      <text>
        <r>
          <rPr>
            <sz val="8"/>
            <rFont val="Tahoma"/>
            <family val="2"/>
          </rPr>
          <t xml:space="preserve">Igor_Km, 19/5-08 : Стр.205. Подбит Сейбрами, дошел до базы, кончилось горючее. "Посадил рядом с ВПП, на пробеге врезался в бруствер, МИГ два раза перевернулся и развалился. Но пилот легко пострадал. Ушибы. Через 5 дней вернулся в полк и приступил к полетам. </t>
        </r>
      </text>
    </comment>
    <comment ref="E74" authorId="1">
      <text>
        <r>
          <rPr>
            <i/>
            <sz val="8"/>
            <rFont val="Tahoma"/>
            <family val="2"/>
          </rPr>
          <t>По другим данным сбит ЗА КНД.</t>
        </r>
      </text>
    </comment>
    <comment ref="E93" authorId="0">
      <text>
        <r>
          <rPr>
            <b/>
            <sz val="8"/>
            <rFont val="Tahoma"/>
            <family val="0"/>
          </rPr>
          <t>по другим данным это было 8 ноября, в один день с Травиным</t>
        </r>
      </text>
    </comment>
    <comment ref="E110" authorId="0">
      <text>
        <r>
          <rPr>
            <b/>
            <sz val="8"/>
            <rFont val="Tahoma"/>
            <family val="0"/>
          </rPr>
          <t>самолёт я списал</t>
        </r>
      </text>
    </comment>
    <comment ref="I133" authorId="1">
      <text>
        <r>
          <rPr>
            <sz val="8"/>
            <rFont val="Tahoma"/>
            <family val="2"/>
          </rPr>
          <t xml:space="preserve">единственное катапультирование в Небоевых вылетах.
  </t>
        </r>
      </text>
    </comment>
    <comment ref="B140" authorId="0">
      <text>
        <r>
          <rPr>
            <b/>
            <sz val="8"/>
            <rFont val="Tahoma"/>
            <family val="0"/>
          </rPr>
          <t>по другим данным аварийная на АД</t>
        </r>
      </text>
    </comment>
    <comment ref="B159" authorId="0">
      <text>
        <r>
          <rPr>
            <b/>
            <sz val="9"/>
            <color indexed="60"/>
            <rFont val="Tahoma"/>
            <family val="2"/>
          </rPr>
          <t>&gt;&gt; Aziat,2/11-13 : О потере лётчика Воропаеве из 494-го ИАП: он погиб в воздушном бою 2.04.1952г. Ошибочно ранее прошла информация о гибели в этот день лётчика данного полка по фамилии Воронов, видимо ошибся писарь в полку. На самом деле такого лётчика по фамилии Воронов в составе 494-го Иап не было и речь шла о лётчики Воропаеве.</t>
        </r>
        <r>
          <rPr>
            <b/>
            <sz val="9"/>
            <rFont val="Tahoma"/>
            <family val="0"/>
          </rPr>
          <t xml:space="preserve">
</t>
        </r>
      </text>
    </comment>
    <comment ref="B239" authorId="0">
      <text>
        <r>
          <rPr>
            <b/>
            <sz val="8"/>
            <rFont val="Tahoma"/>
            <family val="0"/>
          </rPr>
          <t>на других списках его почему-то нет</t>
        </r>
      </text>
    </comment>
    <comment ref="E239" authorId="0">
      <text>
        <r>
          <rPr>
            <b/>
            <sz val="9"/>
            <rFont val="Tahoma"/>
            <family val="2"/>
          </rPr>
          <t xml:space="preserve">из письма Сейдова от 16/11-13 : </t>
        </r>
        <r>
          <rPr>
            <b/>
            <sz val="9"/>
            <color indexed="60"/>
            <rFont val="Tahoma"/>
            <family val="2"/>
          </rPr>
          <t>Только полк Гвардейский и погиб он 24 августа 1952г.</t>
        </r>
        <r>
          <rPr>
            <sz val="9"/>
            <rFont val="Tahoma"/>
            <family val="2"/>
          </rPr>
          <t xml:space="preserve">
</t>
        </r>
      </text>
    </comment>
    <comment ref="A245" authorId="0">
      <text>
        <r>
          <rPr>
            <b/>
            <sz val="9"/>
            <rFont val="Tahoma"/>
            <family val="2"/>
          </rPr>
          <t xml:space="preserve">По мартирологу 31 августа 1952, а по данным Сейдова ещё 8 мая 1952 </t>
        </r>
        <r>
          <rPr>
            <sz val="9"/>
            <rFont val="Tahoma"/>
            <family val="2"/>
          </rPr>
          <t xml:space="preserve">
</t>
        </r>
      </text>
    </comment>
    <comment ref="B245" authorId="0">
      <text>
        <r>
          <rPr>
            <b/>
            <sz val="9"/>
            <color indexed="60"/>
            <rFont val="Tahoma"/>
            <family val="2"/>
          </rPr>
          <t>&gt;&gt; Aziat,2/11-13 : Касательно лётчика 256-го ИАП ст.л-та Теняева С.И. - он погиб 8.05.52г. в учебном полёте, не справившись с управлением самолёта. Это не боевая потеря полка.</t>
        </r>
        <r>
          <rPr>
            <sz val="9"/>
            <rFont val="Tahoma"/>
            <family val="2"/>
          </rPr>
          <t xml:space="preserve">
</t>
        </r>
      </text>
    </comment>
    <comment ref="E245" authorId="0">
      <text>
        <r>
          <rPr>
            <b/>
            <sz val="9"/>
            <color indexed="60"/>
            <rFont val="Tahoma"/>
            <family val="2"/>
          </rPr>
          <t>&gt;&gt; Aziat,2/11-13 : Касательно лётчика 256-го ИАП ст.л-та Теняева С.И. - он погиб 8.05.52г. в учебном полёте, не справившись с управлением самолёта. Это не боевая потеря полка.</t>
        </r>
        <r>
          <rPr>
            <sz val="9"/>
            <rFont val="Tahoma"/>
            <family val="2"/>
          </rPr>
          <t xml:space="preserve">
</t>
        </r>
      </text>
    </comment>
    <comment ref="E251" authorId="0">
      <text>
        <r>
          <rPr>
            <b/>
            <sz val="8"/>
            <rFont val="Tahoma"/>
            <family val="0"/>
          </rPr>
          <t>по другим данным посадка вне АД</t>
        </r>
      </text>
    </comment>
    <comment ref="F255" authorId="1">
      <text>
        <r>
          <rPr>
            <sz val="8"/>
            <rFont val="Tahoma"/>
            <family val="2"/>
          </rPr>
          <t>А МиГ летал</t>
        </r>
      </text>
    </comment>
    <comment ref="B267" authorId="0">
      <text>
        <r>
          <rPr>
            <b/>
            <sz val="8"/>
            <rFont val="Tahoma"/>
            <family val="0"/>
          </rPr>
          <t>по лругим данным - Констанин Павлович.
Перепутали инициалы</t>
        </r>
      </text>
    </comment>
    <comment ref="E274" authorId="0">
      <text>
        <r>
          <rPr>
            <b/>
            <sz val="8"/>
            <rFont val="Tahoma"/>
            <family val="0"/>
          </rPr>
          <t>по другим данным полная выроботка керосина</t>
        </r>
      </text>
    </comment>
    <comment ref="B312" authorId="0">
      <text>
        <r>
          <rPr>
            <sz val="9"/>
            <rFont val="Tahoma"/>
            <family val="0"/>
          </rPr>
          <t xml:space="preserve">В первом же посте Сейдова на КРОН от 2/11-13 Орешков И.Д. А Шаронова в составе 224 иап, по этому посту, не было.
</t>
        </r>
      </text>
    </comment>
    <comment ref="B313" authorId="0">
      <text>
        <r>
          <rPr>
            <b/>
            <sz val="8"/>
            <color indexed="60"/>
            <rFont val="Tahoma"/>
            <family val="2"/>
          </rPr>
          <t>&gt;&gt; Aziat,6/11-13 : 19.11.1952г. не вернулся с ночного боевого задания майор Сычёв П.Ф. - помощник командира 64-го ИАК по ВСС. Вылетел на перехват с-тов пр-ка на машине 351-го ночного ИАП и не вернулся. Предположительно сбит стрелками американского бомбардировщика. Это 100% боевая потеря.</t>
        </r>
        <r>
          <rPr>
            <b/>
            <sz val="8"/>
            <rFont val="Tahoma"/>
            <family val="0"/>
          </rPr>
          <t xml:space="preserve">
</t>
        </r>
      </text>
    </comment>
    <comment ref="B324" authorId="0">
      <text>
        <r>
          <rPr>
            <b/>
            <sz val="9"/>
            <color indexed="60"/>
            <rFont val="Tahoma"/>
            <family val="2"/>
          </rPr>
          <t>&gt;&gt; Aziat,2/11-13 : Потеря 7.11.1952 года в составе 351-го ИАП имела место в действительности. Был сбит самолёт ст.л-та Ковалёва И.П. в ночном воздушном бою, лётчик катапультировался и остался жив. Подробности читайте в моей новой книге "Ночные сражения в корейском небе", которая только что вышла в продажу в Москве.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B330" authorId="0">
      <text>
        <r>
          <rPr>
            <b/>
            <sz val="8"/>
            <rFont val="Tahoma"/>
            <family val="0"/>
          </rPr>
          <t>Это по мартирологу. А по другим данным предположительно сбит F-86 15 января. В списках КиТ отсутствует.
Нужно проверять.</t>
        </r>
      </text>
    </comment>
    <comment ref="E331" authorId="0">
      <text>
        <r>
          <rPr>
            <b/>
            <sz val="8"/>
            <rFont val="Tahoma"/>
            <family val="0"/>
          </rPr>
          <t>Сел на лед вдхр, самолет  утонул.</t>
        </r>
      </text>
    </comment>
    <comment ref="E340" authorId="0">
      <text>
        <r>
          <rPr>
            <b/>
            <sz val="8"/>
            <rFont val="Tahoma"/>
            <family val="0"/>
          </rPr>
          <t>подробности см. на рабочей</t>
        </r>
      </text>
    </comment>
    <comment ref="E343" authorId="0">
      <text>
        <r>
          <rPr>
            <b/>
            <sz val="8"/>
            <rFont val="Tahoma"/>
            <family val="0"/>
          </rPr>
          <t xml:space="preserve">возможно при заходе на АД - см.рабочую стр.
Отмечать пока не стал
</t>
        </r>
        <r>
          <rPr>
            <sz val="8"/>
            <rFont val="Tahoma"/>
            <family val="0"/>
          </rPr>
          <t xml:space="preserve">
</t>
        </r>
      </text>
    </comment>
    <comment ref="E344" authorId="0">
      <text>
        <r>
          <rPr>
            <b/>
            <sz val="8"/>
            <rFont val="Tahoma"/>
            <family val="0"/>
          </rPr>
          <t>возможно при заходе на АД - см.рабочую стр.
Отмечать пока не стал</t>
        </r>
      </text>
    </comment>
    <comment ref="B345" authorId="0">
      <text>
        <r>
          <rPr>
            <b/>
            <sz val="9"/>
            <color indexed="60"/>
            <rFont val="Tahoma"/>
            <family val="2"/>
          </rPr>
          <t xml:space="preserve">&gt;&gt; Aziat,6/11-13 : Относительно потери самолёта лётчиком 913-го ИАП ст. л-том Поповым А.К., то данные об этой потере, мне сообщил ведущий Попова и его товарищ, Федорец С.А.. По его словам, при посадке на аэродром Куаньдян, самолёт Попова "залез" под металичекие плиты и загорелся. Попов успел покинуть самолёт. Сгорел самолёт полностью, или его успели потушить, мне неизвестно? Учитывая какие мог при такой "посадке" получить повреждения сам самолёт, а также учитывая его возгарание, сомнительно, чтобы его после этого восстанавливали. Скорее всего списали или пустили на запчасти. Однако пока точной информации на сей счёт у меня нет, так что эта потеря спорная, с ней надо ещё разбираться.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B354" authorId="0">
      <text>
        <r>
          <rPr>
            <b/>
            <sz val="8"/>
            <rFont val="Tahoma"/>
            <family val="0"/>
          </rPr>
          <t>на рабочей стр. Его почему-то нет</t>
        </r>
      </text>
    </comment>
    <comment ref="B367" authorId="0">
      <text>
        <r>
          <rPr>
            <b/>
            <sz val="8"/>
            <rFont val="Tahoma"/>
            <family val="0"/>
          </rPr>
          <t>ночная катастрофа на посадке в Аньнун</t>
        </r>
      </text>
    </comment>
    <comment ref="B372" authorId="0">
      <text>
        <r>
          <rPr>
            <b/>
            <sz val="8"/>
            <rFont val="Tahoma"/>
            <family val="0"/>
          </rPr>
          <t>у КиТ отсутсвует</t>
        </r>
      </text>
    </comment>
    <comment ref="B375" authorId="0">
      <text>
        <r>
          <rPr>
            <b/>
            <sz val="8"/>
            <rFont val="Tahoma"/>
            <family val="0"/>
          </rPr>
          <t>у КиТ его нет - выяснить</t>
        </r>
      </text>
    </comment>
    <comment ref="B377" authorId="0">
      <text>
        <r>
          <rPr>
            <b/>
            <sz val="8"/>
            <rFont val="Tahoma"/>
            <family val="0"/>
          </rPr>
          <t>а Тимошина нет на рабочей - выяснить</t>
        </r>
      </text>
    </comment>
    <comment ref="B386" authorId="0">
      <text>
        <r>
          <rPr>
            <b/>
            <sz val="8"/>
            <rFont val="Tahoma"/>
            <family val="0"/>
          </rPr>
          <t>по другим данным - Иван Васильевич.
Оба Пронина из 415 Иап и попутаны инициалы.</t>
        </r>
      </text>
    </comment>
    <comment ref="E394" authorId="0">
      <text>
        <r>
          <rPr>
            <b/>
            <sz val="8"/>
            <rFont val="Tahoma"/>
            <family val="0"/>
          </rPr>
          <t>по другим данным катапультирования не было</t>
        </r>
      </text>
    </comment>
    <comment ref="B395" authorId="0">
      <text>
        <r>
          <rPr>
            <b/>
            <sz val="8"/>
            <rFont val="Tahoma"/>
            <family val="0"/>
          </rPr>
          <t>по другим данным он летал в 781 иап ТОФ</t>
        </r>
      </text>
    </comment>
    <comment ref="E399" authorId="0">
      <text>
        <r>
          <rPr>
            <b/>
            <sz val="8"/>
            <rFont val="Tahoma"/>
            <family val="0"/>
          </rPr>
          <t>по другим данным - аварийная посадка на ВПП</t>
        </r>
      </text>
    </comment>
    <comment ref="B400" authorId="0">
      <text>
        <r>
          <rPr>
            <b/>
            <sz val="8"/>
            <rFont val="Tahoma"/>
            <family val="0"/>
          </rPr>
          <t>в рабочей странице его почему-то нет</t>
        </r>
      </text>
    </comment>
    <comment ref="B401" authorId="0">
      <text>
        <r>
          <rPr>
            <b/>
            <sz val="8"/>
            <rFont val="Tahoma"/>
            <family val="0"/>
          </rPr>
          <t>а в рабочей странице он почему-то отсутствует</t>
        </r>
      </text>
    </comment>
    <comment ref="B408" authorId="0">
      <text>
        <r>
          <rPr>
            <b/>
            <sz val="8"/>
            <rFont val="Tahoma"/>
            <family val="0"/>
          </rPr>
          <t>У КиТ не указан</t>
        </r>
      </text>
    </comment>
    <comment ref="E408" authorId="0">
      <text>
        <r>
          <rPr>
            <b/>
            <sz val="8"/>
            <rFont val="Tahoma"/>
            <family val="0"/>
          </rPr>
          <t xml:space="preserve">по другим данным погиб в </t>
        </r>
        <r>
          <rPr>
            <b/>
            <sz val="8"/>
            <color indexed="60"/>
            <rFont val="Tahoma"/>
            <family val="2"/>
          </rPr>
          <t>тренировочном полёте</t>
        </r>
      </text>
    </comment>
    <comment ref="B413" authorId="0">
      <text>
        <r>
          <rPr>
            <b/>
            <sz val="8"/>
            <rFont val="Tahoma"/>
            <family val="0"/>
          </rPr>
          <t>в рабочей его почему-то нет</t>
        </r>
      </text>
    </comment>
    <comment ref="B414" authorId="0">
      <text>
        <r>
          <rPr>
            <b/>
            <sz val="8"/>
            <rFont val="Tahoma"/>
            <family val="0"/>
          </rPr>
          <t>У КиТ не нашёл</t>
        </r>
      </text>
    </comment>
    <comment ref="B420" authorId="0">
      <text>
        <r>
          <rPr>
            <b/>
            <sz val="8"/>
            <rFont val="Tahoma"/>
            <family val="0"/>
          </rPr>
          <t>у КиТ отсутствует</t>
        </r>
      </text>
    </comment>
    <comment ref="E438" authorId="0">
      <text>
        <r>
          <rPr>
            <b/>
            <sz val="9"/>
            <rFont val="Tahoma"/>
            <family val="0"/>
          </rPr>
          <t>Кухмаков, Котов, Мазикин, Васильев, Барабанов, Теняев, Попов, Кулаев, Колпаков.</t>
        </r>
        <r>
          <rPr>
            <sz val="9"/>
            <rFont val="Tahoma"/>
            <family val="0"/>
          </rPr>
          <t xml:space="preserve">
</t>
        </r>
      </text>
    </comment>
    <comment ref="C444" authorId="0">
      <text>
        <r>
          <rPr>
            <b/>
            <sz val="9"/>
            <rFont val="Tahoma"/>
            <family val="0"/>
          </rPr>
          <t>Дзюбенко и Яковлев</t>
        </r>
      </text>
    </comment>
    <comment ref="F444" authorId="1">
      <text>
        <r>
          <rPr>
            <sz val="8"/>
            <rFont val="Tahoma"/>
            <family val="2"/>
          </rPr>
          <t>и ещё погиб Гурилов на Ла-11</t>
        </r>
      </text>
    </comment>
    <comment ref="E446" authorId="0">
      <text>
        <r>
          <rPr>
            <b/>
            <sz val="9"/>
            <rFont val="Tahoma"/>
            <family val="0"/>
          </rPr>
          <t>Кухмаков, Котов, Васильев, Теняев, Кулаев и Колпаков.</t>
        </r>
      </text>
    </comment>
    <comment ref="F448" authorId="1">
      <text>
        <r>
          <rPr>
            <sz val="8"/>
            <rFont val="Tahoma"/>
            <family val="2"/>
          </rPr>
          <t xml:space="preserve">Без Гурилова
</t>
        </r>
      </text>
    </comment>
    <comment ref="B452" authorId="0">
      <text>
        <r>
          <rPr>
            <b/>
            <sz val="8"/>
            <rFont val="Tahoma"/>
            <family val="0"/>
          </rPr>
          <t>В примечаниях Igor_Km-а написано, что либо Шаронов, либо Вьюник.
Не нашёл никого из них в составе 224 иап.</t>
        </r>
        <r>
          <rPr>
            <sz val="8"/>
            <rFont val="Tahoma"/>
            <family val="0"/>
          </rPr>
          <t xml:space="preserve">
Но в первом же посте Сейдова на КРОН от 2/11-13 Орешков И.Д. А вот Шаронова в составе 224 иап во время БД не было. Вот цитата : 
</t>
        </r>
        <r>
          <rPr>
            <b/>
            <sz val="8"/>
            <color indexed="60"/>
            <rFont val="Tahoma"/>
            <family val="2"/>
          </rPr>
          <t>&gt;&gt; Aziat,2/11-13 : В составе потерь 224-го ИАП не было лётчика Шаронова, меня ввёл в заблуждение рассказ одного из лётчиков данного полка о гибели пилота по фамилии Шаронов на посадке в Китае. На самом деле, такой случай потери имел место в составе 224-го ИАП, но с лётчиком Орешковым И.Д., который имел место 6.11.1952г. - тогда лётчик разбил самолёт на посадке (был подбит в бою), лётчик уцелел, но получил ранение и травмы, из=за которых его отправили на лечение в Союз. Лётчик Шаронов возможно и был в составе 224-го ИАП, но только не в Китае и если он разбился, то в Союзе - видимо ветеран попутал эти два случая, когда лётчики разбились при посадке?</t>
        </r>
        <r>
          <rPr>
            <sz val="8"/>
            <rFont val="Tahoma"/>
            <family val="0"/>
          </rPr>
          <t xml:space="preserve">
Поэтому Шаронова пока обнуляем!!</t>
        </r>
      </text>
    </comment>
    <comment ref="E452" authorId="0">
      <text>
        <r>
          <rPr>
            <b/>
            <sz val="8"/>
            <color indexed="60"/>
            <rFont val="Tahoma"/>
            <family val="2"/>
          </rPr>
          <t>&gt;&gt; Aziat,2/11-13 : В составе потерь 224-го ИАП не было лётчика Шаронова, меня ввёл в заблуждение рассказ одного из лётчиков данного полка о гибели пилота по фамилии Шаронов на посадке в Китае. На самом деле, такой случай потери имел место в составе 224-го ИАП, но с лётчиком Орешковым И.Д., который имел место 6.11.1952г. - тогда лётчик разбил самолёт на посадке (был подбит в бою), лётчик уцелел, но получил ранение и травмы, из=за которых его отправили на лечение в Союз. Лётчик Шаронов возможно и был в составе 224-го ИАП, но только не в Китае и если он разбился, то в Союзе - видимо ветеран попутал эти два случая, когда лётчики разбились при посадке?</t>
        </r>
        <r>
          <rPr>
            <b/>
            <sz val="8"/>
            <rFont val="Tahoma"/>
            <family val="0"/>
          </rPr>
          <t xml:space="preserve">
Поэтому Шаронова пока обнуляем!!</t>
        </r>
      </text>
    </comment>
    <comment ref="B453" authorId="0">
      <text>
        <r>
          <rPr>
            <b/>
            <sz val="9"/>
            <color indexed="60"/>
            <rFont val="Tahoma"/>
            <family val="2"/>
          </rPr>
          <t>&gt;&gt; Aziat,2/11-13 : Относительно потери самолёта капитаном Андрющенко В.Д., то эта информация появилась в публикации газеты "Боевая вахта" (газета ТОФ) в публикации Чевычелова М. о действиях лётчиков авиации ТОФ в корейской войне. В этой публикации были воспоминания Андрющенко, который и описал этот случай вынужденной посадки 19.01.1953г. из-за отказа двигателя. Пока документального подтверждения данной потереи я найти не смог, а вот верить или нет словам Андрющенко, это уже личное дело каждого в отдельности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B366" authorId="0">
      <text>
        <r>
          <rPr>
            <b/>
            <sz val="9"/>
            <color indexed="60"/>
            <rFont val="Tahoma"/>
            <family val="2"/>
          </rPr>
          <t>&gt;&gt; Aziat,6/11-13 : Относительно лётчика 726-го ИАП Мотонахи В.И., то данные о его катапультировании из самолёта, у которого в полёте разрушилась плоскость самолёта (не от воздействия пр-ка) 4.04.1953г. предоставил мне Леонид Крылов 19 лет назад. Вылет был боевой, так что можно считать, что потеря боевая, хотя боя с противником не было.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B429" authorId="0">
      <text>
        <r>
          <rPr>
            <b/>
            <sz val="9"/>
            <color indexed="60"/>
            <rFont val="Tahoma"/>
            <family val="2"/>
          </rPr>
          <t>&gt;&gt; Aziat,6/11-13 : Лётчик того же 726-го ИАП Шишкин Г.П. был сбит в в/бою 16.07.1953г. и он благополучно катапультировался. Данные предоставлены Крыловым и ветеранами 726-го ИАП. Так что это 100% боевая потеря.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rFont val="Tahoma"/>
            <family val="0"/>
          </rPr>
          <t>До этого, и не первый раз, таблица была сброшена уже  23/11-11.</t>
        </r>
        <r>
          <rPr>
            <sz val="9"/>
            <rFont val="Tahoma"/>
            <family val="0"/>
          </rPr>
          <t xml:space="preserve">
</t>
        </r>
      </text>
    </comment>
    <comment ref="E453" authorId="0">
      <text>
        <r>
          <rPr>
            <b/>
            <sz val="9"/>
            <color indexed="60"/>
            <rFont val="Tahoma"/>
            <family val="2"/>
          </rPr>
          <t>&gt;&gt; Aziat,2/11-13 : Относительно потери самолёта капитаном Андрющенко В.Д., то эта информация появилась в публикации газеты "Боевая вахта" (газета ТОФ) в публикации Чевычелова М. о действиях лётчиков авиации ТОФ в корейской войне. В этой публикации были воспоминания Андрющенко, который и описал этот случай вынужденной посадки 19.01.1953г. из-за отказа двигателя. Пока документального подтверждения данной потереи я найти не смог, а вот верить или нет словам Андрющенко, это уже личное дело каждого в отдельности</t>
        </r>
      </text>
    </comment>
  </commentList>
</comments>
</file>

<file path=xl/comments2.xml><?xml version="1.0" encoding="utf-8"?>
<comments xmlns="http://schemas.openxmlformats.org/spreadsheetml/2006/main">
  <authors>
    <author>Valentine Prigarin</author>
    <author>egyptian hak</author>
  </authors>
  <commentList>
    <comment ref="F1" authorId="0">
      <text>
        <r>
          <rPr>
            <b/>
            <sz val="8"/>
            <rFont val="Tahoma"/>
            <family val="0"/>
          </rPr>
          <t>включая протараненный</t>
        </r>
      </text>
    </comment>
    <comment ref="H1" authorId="0">
      <text>
        <r>
          <rPr>
            <b/>
            <sz val="8"/>
            <rFont val="Tahoma"/>
            <family val="0"/>
          </rPr>
          <t xml:space="preserve">из 2 расстрела в воздухе
</t>
        </r>
      </text>
    </comment>
    <comment ref="L1" authorId="0">
      <text>
        <r>
          <rPr>
            <b/>
            <sz val="8"/>
            <rFont val="Tahoma"/>
            <family val="0"/>
          </rPr>
          <t>сбиты, списаны, выроботка керосина, потеря ориентировки и т.д.
А также все столкновения</t>
        </r>
        <r>
          <rPr>
            <sz val="8"/>
            <rFont val="Tahoma"/>
            <family val="0"/>
          </rPr>
          <t xml:space="preserve">
</t>
        </r>
      </text>
    </comment>
    <comment ref="M1" authorId="0">
      <text>
        <r>
          <rPr>
            <b/>
            <sz val="8"/>
            <rFont val="Tahoma"/>
            <family val="0"/>
          </rPr>
          <t>сбиты, списаны, выроботка керосина,  потеря ориентировки и т.д. А так же все столкновения</t>
        </r>
        <r>
          <rPr>
            <sz val="8"/>
            <rFont val="Tahoma"/>
            <family val="0"/>
          </rPr>
          <t xml:space="preserve">
</t>
        </r>
      </text>
    </comment>
    <comment ref="E8" authorId="1">
      <text>
        <r>
          <rPr>
            <sz val="8"/>
            <rFont val="Tahoma"/>
            <family val="2"/>
          </rPr>
          <t xml:space="preserve">«… Павленко пытался выброситься на парашюте. Парашют стропами зацепился за компенсатор правой стороны руля глубины. При выезде на место падения самолета, обнаружилось, что труп летчика находится вместе с компенсатором правой стороны руля глубины, а стропы завязаны за компенсатор правой стороны руля глубины…». 
</t>
        </r>
        <r>
          <rPr>
            <b/>
            <sz val="8"/>
            <rFont val="Tahoma"/>
            <family val="2"/>
          </rPr>
          <t xml:space="preserve">По последним сведениям Павленко всё же катапультировался.
</t>
        </r>
      </text>
    </comment>
    <comment ref="E24" authorId="0">
      <text>
        <r>
          <rPr>
            <b/>
            <sz val="8"/>
            <rFont val="Tahoma"/>
            <family val="0"/>
          </rPr>
          <t>"не справился с управлением" значит, считай, сбит Сэйбром</t>
        </r>
      </text>
    </comment>
    <comment ref="B32" authorId="1">
      <text>
        <r>
          <rPr>
            <sz val="8"/>
            <rFont val="Tahoma"/>
            <family val="2"/>
          </rPr>
          <t>По другим данным это случилось 25 апреля</t>
        </r>
      </text>
    </comment>
    <comment ref="E32" authorId="0">
      <text>
        <r>
          <rPr>
            <b/>
            <sz val="8"/>
            <rFont val="Tahoma"/>
            <family val="0"/>
          </rPr>
          <t>по другим данным 25 апреля.</t>
        </r>
      </text>
    </comment>
    <comment ref="E52" authorId="0">
      <text>
        <r>
          <rPr>
            <b/>
            <sz val="8"/>
            <rFont val="Tahoma"/>
            <family val="0"/>
          </rPr>
          <t>автоматом потеря от Сэйбров</t>
        </r>
      </text>
    </comment>
    <comment ref="E53" authorId="0">
      <text>
        <r>
          <rPr>
            <b/>
            <sz val="8"/>
            <rFont val="Tahoma"/>
            <family val="0"/>
          </rPr>
          <t>по другим данным на аэродроме Аньдун</t>
        </r>
      </text>
    </comment>
    <comment ref="E54" authorId="1">
      <text>
        <r>
          <rPr>
            <sz val="8"/>
            <rFont val="Tahoma"/>
            <family val="2"/>
          </rPr>
          <t xml:space="preserve">Стр.189 пара Ф-84 из непосредственного прикрытия Б-29. Среляли в упор.
Однако одновременно его ведущего Фокина Г.Т атаковали Ф-86. 
</t>
        </r>
      </text>
    </comment>
    <comment ref="E60" authorId="1">
      <text>
        <r>
          <rPr>
            <sz val="8"/>
            <rFont val="Tahoma"/>
            <family val="2"/>
          </rPr>
          <t xml:space="preserve">11 июля 1951 года МиГ-15 гв. ст.л. Образцова был атакован тремя F-86. «… МиГ загорелся. Летчик выпрыгнул с парашютом. Самолет горящим упал в 7 км северо-западнее Сенсен и сгорел. Летчик приземлился в районе Сенсен. Образцов в воздушном бою получил ранение в правую поясничную полость и по дороге в часть умер в результате кровоизлияния…». Это отрывок из «Журнала боевых потерь 176 ГИАП». </t>
        </r>
      </text>
    </comment>
    <comment ref="E63" authorId="0">
      <text>
        <r>
          <rPr>
            <b/>
            <sz val="8"/>
            <rFont val="Tahoma"/>
            <family val="0"/>
          </rPr>
          <t>по другим данным - учебный полёт</t>
        </r>
      </text>
    </comment>
    <comment ref="F63" authorId="1">
      <text>
        <r>
          <rPr>
            <sz val="8"/>
            <rFont val="Tahoma"/>
            <family val="2"/>
          </rPr>
          <t>полк был на Ла-11, в бои вступил позже.
В статье Тепса не упомянут. Возможно тренировочный.</t>
        </r>
        <r>
          <rPr>
            <sz val="8"/>
            <rFont val="Tahoma"/>
            <family val="0"/>
          </rPr>
          <t xml:space="preserve">
</t>
        </r>
      </text>
    </comment>
    <comment ref="G63" authorId="1">
      <text>
        <r>
          <rPr>
            <sz val="8"/>
            <rFont val="Tahoma"/>
            <family val="2"/>
          </rPr>
          <t>полк был на Ла-11, в бои вступил позже.
В статье Тепса не упомянут. Возможно тренировочный.</t>
        </r>
        <r>
          <rPr>
            <sz val="8"/>
            <rFont val="Tahoma"/>
            <family val="0"/>
          </rPr>
          <t xml:space="preserve">
</t>
        </r>
      </text>
    </comment>
    <comment ref="E64" authorId="1">
      <text>
        <r>
          <rPr>
            <sz val="8"/>
            <rFont val="Tahoma"/>
            <family val="2"/>
          </rPr>
          <t xml:space="preserve">Igor_Km, 19/5-08 : Стр.205. Подбит Сейбрами, дошел до базы, кончилось горючее. "Посадил рядом с ВПП, на пробеге врезался в бруствер, МИГ два раза перевернулся и развалился. Но пилот легко пострадал. Ушибы. Через 5 дней вернулся в полк и приступил к полетам. </t>
        </r>
      </text>
    </comment>
    <comment ref="E74" authorId="1">
      <text>
        <r>
          <rPr>
            <i/>
            <sz val="8"/>
            <rFont val="Tahoma"/>
            <family val="2"/>
          </rPr>
          <t>По другим данным сбит ЗА КНД.</t>
        </r>
      </text>
    </comment>
    <comment ref="E93" authorId="0">
      <text>
        <r>
          <rPr>
            <b/>
            <sz val="8"/>
            <rFont val="Tahoma"/>
            <family val="0"/>
          </rPr>
          <t>по другим данным это было 8 ноября, в один день с Травиным</t>
        </r>
      </text>
    </comment>
    <comment ref="E110" authorId="0">
      <text>
        <r>
          <rPr>
            <b/>
            <sz val="8"/>
            <rFont val="Tahoma"/>
            <family val="0"/>
          </rPr>
          <t>самолёт я списал</t>
        </r>
      </text>
    </comment>
    <comment ref="I133" authorId="1">
      <text>
        <r>
          <rPr>
            <sz val="8"/>
            <rFont val="Tahoma"/>
            <family val="2"/>
          </rPr>
          <t xml:space="preserve">единственное катапультирование в Небоевых вылетах.
  </t>
        </r>
      </text>
    </comment>
    <comment ref="B140" authorId="0">
      <text>
        <r>
          <rPr>
            <b/>
            <sz val="8"/>
            <rFont val="Tahoma"/>
            <family val="0"/>
          </rPr>
          <t>по другим данным аварийная на АД</t>
        </r>
      </text>
    </comment>
    <comment ref="B161" authorId="0">
      <text>
        <r>
          <rPr>
            <b/>
            <sz val="8"/>
            <rFont val="Tahoma"/>
            <family val="0"/>
          </rPr>
          <t>Ворорпаев отсутствует у КиТ и его нет на соседней странице. Он есть только в мартирологе - мы с Игорем никак не могли выяснить.</t>
        </r>
      </text>
    </comment>
    <comment ref="B239" authorId="0">
      <text>
        <r>
          <rPr>
            <b/>
            <sz val="8"/>
            <rFont val="Tahoma"/>
            <family val="0"/>
          </rPr>
          <t>на других списках его почему-то нет</t>
        </r>
      </text>
    </comment>
    <comment ref="B245" authorId="0">
      <text>
        <r>
          <rPr>
            <b/>
            <sz val="8"/>
            <rFont val="Tahoma"/>
            <family val="0"/>
          </rPr>
          <t>его нет ни в одном списке, кроме мартиролога. 
Нужно проверять.
КЗ 256 Иап</t>
        </r>
      </text>
    </comment>
    <comment ref="E251" authorId="0">
      <text>
        <r>
          <rPr>
            <b/>
            <sz val="8"/>
            <rFont val="Tahoma"/>
            <family val="0"/>
          </rPr>
          <t>по другим данным посадка вне АД</t>
        </r>
      </text>
    </comment>
    <comment ref="F255" authorId="1">
      <text>
        <r>
          <rPr>
            <sz val="8"/>
            <rFont val="Tahoma"/>
            <family val="2"/>
          </rPr>
          <t>А МиГ летал</t>
        </r>
      </text>
    </comment>
    <comment ref="B267" authorId="0">
      <text>
        <r>
          <rPr>
            <b/>
            <sz val="8"/>
            <rFont val="Tahoma"/>
            <family val="0"/>
          </rPr>
          <t>по лругим данным - Констанин Павлович.
Перепутали инициалы</t>
        </r>
      </text>
    </comment>
    <comment ref="E274" authorId="0">
      <text>
        <r>
          <rPr>
            <b/>
            <sz val="8"/>
            <rFont val="Tahoma"/>
            <family val="0"/>
          </rPr>
          <t>по другим данным полная выроботка керосина</t>
        </r>
      </text>
    </comment>
    <comment ref="B313" authorId="0">
      <text>
        <r>
          <rPr>
            <b/>
            <sz val="8"/>
            <rFont val="Tahoma"/>
            <family val="0"/>
          </rPr>
          <t>ни в одном источнике, кроме мортиролога.</t>
        </r>
      </text>
    </comment>
    <comment ref="B329" authorId="0">
      <text>
        <r>
          <rPr>
            <b/>
            <sz val="8"/>
            <rFont val="Tahoma"/>
            <family val="0"/>
          </rPr>
          <t>Это по мартирологу. А по другим данным предположительно сбит F-86 15 января. В списках КиТ отсутствует.
Нужно проверять.</t>
        </r>
      </text>
    </comment>
    <comment ref="E330" authorId="0">
      <text>
        <r>
          <rPr>
            <b/>
            <sz val="8"/>
            <rFont val="Tahoma"/>
            <family val="0"/>
          </rPr>
          <t>Сел на лед вдхр, самолет  утонул.</t>
        </r>
      </text>
    </comment>
    <comment ref="E339" authorId="0">
      <text>
        <r>
          <rPr>
            <b/>
            <sz val="8"/>
            <rFont val="Tahoma"/>
            <family val="0"/>
          </rPr>
          <t>подробности см. на рабочей</t>
        </r>
      </text>
    </comment>
    <comment ref="E342" authorId="0">
      <text>
        <r>
          <rPr>
            <b/>
            <sz val="8"/>
            <rFont val="Tahoma"/>
            <family val="0"/>
          </rPr>
          <t xml:space="preserve">возможно при заходе на АД - см.рабочую стр.
Отмечать пока не стал
</t>
        </r>
        <r>
          <rPr>
            <sz val="8"/>
            <rFont val="Tahoma"/>
            <family val="0"/>
          </rPr>
          <t xml:space="preserve">
</t>
        </r>
      </text>
    </comment>
    <comment ref="E343" authorId="0">
      <text>
        <r>
          <rPr>
            <b/>
            <sz val="8"/>
            <rFont val="Tahoma"/>
            <family val="0"/>
          </rPr>
          <t>возможно при заходе на АД - см.рабочую стр.
Отмечать пока не стал</t>
        </r>
      </text>
    </comment>
    <comment ref="B352" authorId="0">
      <text>
        <r>
          <rPr>
            <b/>
            <sz val="8"/>
            <rFont val="Tahoma"/>
            <family val="0"/>
          </rPr>
          <t>на рабочей стр. Его почему-то нет</t>
        </r>
      </text>
    </comment>
    <comment ref="B365" authorId="0">
      <text>
        <r>
          <rPr>
            <b/>
            <sz val="8"/>
            <rFont val="Tahoma"/>
            <family val="0"/>
          </rPr>
          <t>ночная катастрофа на посадке в Аньнун</t>
        </r>
      </text>
    </comment>
    <comment ref="B370" authorId="0">
      <text>
        <r>
          <rPr>
            <b/>
            <sz val="8"/>
            <rFont val="Tahoma"/>
            <family val="0"/>
          </rPr>
          <t>у КиТ отсутсвует</t>
        </r>
      </text>
    </comment>
    <comment ref="B373" authorId="0">
      <text>
        <r>
          <rPr>
            <b/>
            <sz val="8"/>
            <rFont val="Tahoma"/>
            <family val="0"/>
          </rPr>
          <t>у КиТ его нет - выяснить</t>
        </r>
      </text>
    </comment>
    <comment ref="B375" authorId="0">
      <text>
        <r>
          <rPr>
            <b/>
            <sz val="8"/>
            <rFont val="Tahoma"/>
            <family val="0"/>
          </rPr>
          <t>а Тимошина нет на рабочей - выяснить</t>
        </r>
      </text>
    </comment>
    <comment ref="B384" authorId="0">
      <text>
        <r>
          <rPr>
            <b/>
            <sz val="8"/>
            <rFont val="Tahoma"/>
            <family val="0"/>
          </rPr>
          <t>по другим данным - Иван Васильевич.
Оба Пронина из 415 Иап и попутаны инициалы.</t>
        </r>
      </text>
    </comment>
    <comment ref="E392" authorId="0">
      <text>
        <r>
          <rPr>
            <b/>
            <sz val="8"/>
            <rFont val="Tahoma"/>
            <family val="0"/>
          </rPr>
          <t>по другим данным катапультирования не было</t>
        </r>
      </text>
    </comment>
    <comment ref="B393" authorId="0">
      <text>
        <r>
          <rPr>
            <b/>
            <sz val="8"/>
            <rFont val="Tahoma"/>
            <family val="0"/>
          </rPr>
          <t>по другим данным он летал в 781 иап ТОФ</t>
        </r>
      </text>
    </comment>
    <comment ref="E397" authorId="0">
      <text>
        <r>
          <rPr>
            <b/>
            <sz val="8"/>
            <rFont val="Tahoma"/>
            <family val="0"/>
          </rPr>
          <t>по другим данным - аварийная посадка на ВПП</t>
        </r>
      </text>
    </comment>
    <comment ref="B398" authorId="0">
      <text>
        <r>
          <rPr>
            <b/>
            <sz val="8"/>
            <rFont val="Tahoma"/>
            <family val="0"/>
          </rPr>
          <t>в рабочей странице его почему-то нет</t>
        </r>
      </text>
    </comment>
    <comment ref="B399" authorId="0">
      <text>
        <r>
          <rPr>
            <b/>
            <sz val="8"/>
            <rFont val="Tahoma"/>
            <family val="0"/>
          </rPr>
          <t>а в рабочей странице он почему-то отсутствует</t>
        </r>
      </text>
    </comment>
    <comment ref="B406" authorId="0">
      <text>
        <r>
          <rPr>
            <b/>
            <sz val="8"/>
            <rFont val="Tahoma"/>
            <family val="0"/>
          </rPr>
          <t>У КиТ не указан</t>
        </r>
      </text>
    </comment>
    <comment ref="E406" authorId="0">
      <text>
        <r>
          <rPr>
            <b/>
            <sz val="8"/>
            <rFont val="Tahoma"/>
            <family val="0"/>
          </rPr>
          <t xml:space="preserve">по другим данным погиб в </t>
        </r>
        <r>
          <rPr>
            <b/>
            <sz val="8"/>
            <color indexed="60"/>
            <rFont val="Tahoma"/>
            <family val="2"/>
          </rPr>
          <t>тренировочном полёте</t>
        </r>
      </text>
    </comment>
    <comment ref="B411" authorId="0">
      <text>
        <r>
          <rPr>
            <b/>
            <sz val="8"/>
            <rFont val="Tahoma"/>
            <family val="0"/>
          </rPr>
          <t>в рабочей его почему-то нет</t>
        </r>
      </text>
    </comment>
    <comment ref="B412" authorId="0">
      <text>
        <r>
          <rPr>
            <b/>
            <sz val="8"/>
            <rFont val="Tahoma"/>
            <family val="0"/>
          </rPr>
          <t>У КиТ не нашёл</t>
        </r>
      </text>
    </comment>
    <comment ref="B418" authorId="0">
      <text>
        <r>
          <rPr>
            <b/>
            <sz val="8"/>
            <rFont val="Tahoma"/>
            <family val="0"/>
          </rPr>
          <t>у КиТ отсутствует</t>
        </r>
      </text>
    </comment>
    <comment ref="F442" authorId="1">
      <text>
        <r>
          <rPr>
            <sz val="8"/>
            <rFont val="Tahoma"/>
            <family val="2"/>
          </rPr>
          <t>и ещё погиб Гурилов на Ла-11</t>
        </r>
      </text>
    </comment>
    <comment ref="F446" authorId="1">
      <text>
        <r>
          <rPr>
            <sz val="8"/>
            <rFont val="Tahoma"/>
            <family val="2"/>
          </rPr>
          <t xml:space="preserve">Без Гурилова
</t>
        </r>
      </text>
    </comment>
    <comment ref="B451" authorId="0">
      <text>
        <r>
          <rPr>
            <b/>
            <sz val="8"/>
            <rFont val="Tahoma"/>
            <family val="0"/>
          </rPr>
          <t>В примечаниях Igor_Km-а написано, что либо Шаронов, либо Вьюник.
Не нашёл никого из них в составе 224 иап.</t>
        </r>
        <r>
          <rPr>
            <sz val="8"/>
            <rFont val="Tahoma"/>
            <family val="0"/>
          </rPr>
          <t xml:space="preserve">
</t>
        </r>
      </text>
    </comment>
    <comment ref="E451" authorId="0">
      <text>
        <r>
          <rPr>
            <b/>
            <sz val="8"/>
            <rFont val="Tahoma"/>
            <family val="0"/>
          </rPr>
          <t>В примечаниях Igor_Km-а написано, что либо Шаронов, либо Вьюник.
Не нашёл никого из них в составе 224 иап.</t>
        </r>
      </text>
    </comment>
    <comment ref="E455" authorId="1">
      <text>
        <r>
          <rPr>
            <sz val="8"/>
            <rFont val="Tahoma"/>
            <family val="2"/>
          </rPr>
          <t>Этот случай требует исследования</t>
        </r>
      </text>
    </comment>
  </commentList>
</comments>
</file>

<file path=xl/comments3.xml><?xml version="1.0" encoding="utf-8"?>
<comments xmlns="http://schemas.openxmlformats.org/spreadsheetml/2006/main">
  <authors>
    <author>Valentine Prigarin</author>
  </authors>
  <commentList>
    <comment ref="E34" authorId="0">
      <text>
        <r>
          <rPr>
            <b/>
            <sz val="8"/>
            <rFont val="Tahoma"/>
            <family val="0"/>
          </rPr>
          <t>по другим данным вынужденная посадка вне аэродрома</t>
        </r>
      </text>
    </comment>
    <comment ref="C93" authorId="0">
      <text>
        <r>
          <rPr>
            <b/>
            <sz val="8"/>
            <rFont val="Tahoma"/>
            <family val="0"/>
          </rPr>
          <t>по другим данным - майор</t>
        </r>
      </text>
    </comment>
    <comment ref="E101" authorId="0">
      <text>
        <r>
          <rPr>
            <b/>
            <sz val="8"/>
            <rFont val="Tahoma"/>
            <family val="0"/>
          </rPr>
          <t>на Основной посадка вне АД</t>
        </r>
      </text>
    </comment>
    <comment ref="C136" authorId="0">
      <text>
        <r>
          <rPr>
            <b/>
            <sz val="8"/>
            <rFont val="Tahoma"/>
            <family val="0"/>
          </rPr>
          <t>по всем другим данным Ефремов М.И.</t>
        </r>
      </text>
    </comment>
    <comment ref="E200" authorId="0">
      <text>
        <r>
          <rPr>
            <b/>
            <sz val="8"/>
            <rFont val="Tahoma"/>
            <family val="0"/>
          </rPr>
          <t>по КиТ аварийная на АД</t>
        </r>
      </text>
    </comment>
    <comment ref="C248" authorId="0">
      <text>
        <r>
          <rPr>
            <b/>
            <sz val="8"/>
            <rFont val="Tahoma"/>
            <family val="0"/>
          </rPr>
          <t>нигде не нашёл. Возможно кроме выкатывания ничего и не было.</t>
        </r>
      </text>
    </comment>
    <comment ref="C270" authorId="0">
      <text>
        <r>
          <rPr>
            <b/>
            <sz val="8"/>
            <rFont val="Tahoma"/>
            <family val="0"/>
          </rPr>
          <t>его нет ни водном списке. Надо проверять, может самолёт и не потерян. На основной его нет.</t>
        </r>
      </text>
    </comment>
    <comment ref="C274" authorId="0">
      <text>
        <r>
          <rPr>
            <b/>
            <sz val="8"/>
            <rFont val="Tahoma"/>
            <family val="0"/>
          </rPr>
          <t>его нет ни водном списке. Надо проверять, может самолёт и не потерян. На основной его нет.</t>
        </r>
      </text>
    </comment>
    <comment ref="C276" authorId="0">
      <text>
        <r>
          <rPr>
            <b/>
            <sz val="8"/>
            <rFont val="Tahoma"/>
            <family val="0"/>
          </rPr>
          <t>его нет ни водном списке. Надо проверять, может самолёт и не потерян. На основной его нет.</t>
        </r>
      </text>
    </comment>
    <comment ref="C283" authorId="0">
      <text>
        <r>
          <rPr>
            <b/>
            <sz val="8"/>
            <rFont val="Tahoma"/>
            <family val="0"/>
          </rPr>
          <t>на основной не отмечен. Надо выяснять.</t>
        </r>
      </text>
    </comment>
    <comment ref="C295" authorId="0">
      <text>
        <r>
          <rPr>
            <b/>
            <sz val="8"/>
            <rFont val="Tahoma"/>
            <family val="0"/>
          </rPr>
          <t>на основной стр. Я его перенёс в нижний список - требует проверки</t>
        </r>
      </text>
    </comment>
    <comment ref="C298" authorId="0">
      <text>
        <r>
          <rPr>
            <b/>
            <sz val="8"/>
            <rFont val="Tahoma"/>
            <family val="0"/>
          </rPr>
          <t>по др.данным 12 апр</t>
        </r>
      </text>
    </comment>
    <comment ref="C299" authorId="0">
      <text>
        <r>
          <rPr>
            <b/>
            <sz val="8"/>
            <rFont val="Tahoma"/>
            <family val="0"/>
          </rPr>
          <t>по др.данным 12 апр</t>
        </r>
      </text>
    </comment>
    <comment ref="C336" authorId="0">
      <text>
        <r>
          <rPr>
            <b/>
            <sz val="8"/>
            <rFont val="Tahoma"/>
            <family val="0"/>
          </rPr>
          <t>по другим данным 24 июня, а не 29-го</t>
        </r>
      </text>
    </comment>
    <comment ref="C346" authorId="0">
      <text>
        <r>
          <rPr>
            <b/>
            <sz val="8"/>
            <rFont val="Tahoma"/>
            <family val="0"/>
          </rPr>
          <t>У КиТ его не нашёл - проверить</t>
        </r>
      </text>
    </comment>
    <comment ref="F348" authorId="0">
      <text>
        <r>
          <rPr>
            <b/>
            <sz val="8"/>
            <rFont val="Tahoma"/>
            <family val="0"/>
          </rPr>
          <t>по другим данным аварийная с перелётом, с-т разбит</t>
        </r>
      </text>
    </comment>
  </commentList>
</comments>
</file>

<file path=xl/sharedStrings.xml><?xml version="1.0" encoding="utf-8"?>
<sst xmlns="http://schemas.openxmlformats.org/spreadsheetml/2006/main" count="5086" uniqueCount="1491">
  <si>
    <r>
      <t>сбит F-86</t>
    </r>
    <r>
      <rPr>
        <sz val="8"/>
        <color indexed="10"/>
        <rFont val="Arial"/>
        <family val="0"/>
      </rPr>
      <t xml:space="preserve">. </t>
    </r>
    <r>
      <rPr>
        <sz val="8"/>
        <rFont val="Arial"/>
        <family val="2"/>
      </rPr>
      <t>Катапультировался</t>
    </r>
    <r>
      <rPr>
        <sz val="8"/>
        <color indexed="10"/>
        <rFont val="Arial"/>
        <family val="0"/>
      </rPr>
      <t xml:space="preserve">. </t>
    </r>
    <r>
      <rPr>
        <b/>
        <sz val="8"/>
        <color indexed="10"/>
        <rFont val="Arial"/>
        <family val="2"/>
      </rPr>
      <t>Погиб.</t>
    </r>
  </si>
  <si>
    <r>
      <t>сбит F-86. Катапультировался.</t>
    </r>
    <r>
      <rPr>
        <b/>
        <sz val="8"/>
        <color indexed="10"/>
        <rFont val="Arial"/>
        <family val="2"/>
      </rPr>
      <t xml:space="preserve"> Пропал.</t>
    </r>
  </si>
  <si>
    <r>
      <t xml:space="preserve">сбит F-86. Катапультировался, </t>
    </r>
    <r>
      <rPr>
        <b/>
        <sz val="8"/>
        <color indexed="10"/>
        <rFont val="Arial"/>
        <family val="2"/>
      </rPr>
      <t>но погиб</t>
    </r>
    <r>
      <rPr>
        <b/>
        <sz val="8"/>
        <rFont val="Arial"/>
        <family val="2"/>
      </rPr>
      <t>.</t>
    </r>
  </si>
  <si>
    <r>
      <t>ст. лт. Ларионов И.Вас.</t>
    </r>
    <r>
      <rPr>
        <b/>
        <sz val="8"/>
        <rFont val="Arial"/>
        <family val="2"/>
      </rPr>
      <t>*</t>
    </r>
  </si>
  <si>
    <r>
      <t>пропал в бою с F-86</t>
    </r>
    <r>
      <rPr>
        <sz val="8"/>
        <color indexed="10"/>
        <rFont val="Arial"/>
        <family val="2"/>
      </rPr>
      <t xml:space="preserve">. </t>
    </r>
    <r>
      <rPr>
        <b/>
        <sz val="8"/>
        <color indexed="10"/>
        <rFont val="Arial"/>
        <family val="2"/>
      </rPr>
      <t>Погиб.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Его так и не нашли.</t>
    </r>
  </si>
  <si>
    <t>к - н Лебедев-Косов И.К.</t>
  </si>
  <si>
    <t>к - н  Бодня Ф.А.</t>
  </si>
  <si>
    <t>ст. лт. Лекомцев В.Ф.</t>
  </si>
  <si>
    <t>к - н  Хлопков С.И.</t>
  </si>
  <si>
    <t>ст. лт. Орлов А.Г.</t>
  </si>
  <si>
    <t>к -н Барсегян С. Аршакович</t>
  </si>
  <si>
    <r>
      <t xml:space="preserve">в бою с F-80 столк. с МиГом Сокова. </t>
    </r>
    <r>
      <rPr>
        <b/>
        <sz val="8"/>
        <color indexed="10"/>
        <rFont val="Arial"/>
        <family val="2"/>
      </rPr>
      <t>Погиб.</t>
    </r>
  </si>
  <si>
    <t>ст. лт. Мещеряков И.А.</t>
  </si>
  <si>
    <t>ст. лт. Червонный В.А.</t>
  </si>
  <si>
    <t>ст.л-т.Определенов Борис</t>
  </si>
  <si>
    <t>Катапультировался. Утонул в  водохрн.</t>
  </si>
  <si>
    <t>ст. лт. Определённов Борис</t>
  </si>
  <si>
    <t>лейт. Фёдоров Б.В.</t>
  </si>
  <si>
    <r>
      <t>сбит F-86.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Катапультировался.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Погиб - </t>
    </r>
    <r>
      <rPr>
        <sz val="8"/>
        <rFont val="Arial"/>
        <family val="2"/>
      </rPr>
      <t>утонул в водохранилище</t>
    </r>
  </si>
  <si>
    <t>ст. лт. Свечкарь А.П.</t>
  </si>
  <si>
    <t>деблокировка с Мукдена, катапульт.</t>
  </si>
  <si>
    <t>деблокировка с Мукдена, катап. Приводн.в Ялу. Ведомый.</t>
  </si>
  <si>
    <t>лейт. Постников И.И.</t>
  </si>
  <si>
    <t>м - р Новосёлов К.В.</t>
  </si>
  <si>
    <t>ст. лт. Рочикашвили В.</t>
  </si>
  <si>
    <t>ст. лт. Рыжов В.Л.</t>
  </si>
  <si>
    <t>ст.л-т Опрышко П.Н.</t>
  </si>
  <si>
    <t>столкновение, катапульт.</t>
  </si>
  <si>
    <t>столкновение, погиб.</t>
  </si>
  <si>
    <t>выработка топлива, Мукден, вылетел за ВПП, жив</t>
  </si>
  <si>
    <t>ст. лт. Орешков Иван</t>
  </si>
  <si>
    <t>м-р Богданов Г.И.</t>
  </si>
  <si>
    <t>к - н Царьков А.</t>
  </si>
  <si>
    <t>м - р Марченко М.</t>
  </si>
  <si>
    <t>сбит F-86. Катапультировался с высоты 10 км</t>
  </si>
  <si>
    <t>ст. лт. Ждан Олег</t>
  </si>
  <si>
    <t>ст. лт. Карпов Иван. Иванович</t>
  </si>
  <si>
    <r>
      <t xml:space="preserve">подбит </t>
    </r>
    <r>
      <rPr>
        <sz val="8"/>
        <rFont val="Arial"/>
        <family val="2"/>
      </rPr>
      <t>F-86</t>
    </r>
    <r>
      <rPr>
        <sz val="8"/>
        <color indexed="52"/>
        <rFont val="Arial"/>
        <family val="0"/>
      </rPr>
      <t xml:space="preserve">. </t>
    </r>
    <r>
      <rPr>
        <b/>
        <sz val="8"/>
        <color indexed="52"/>
        <rFont val="Arial"/>
        <family val="2"/>
      </rPr>
      <t>Аварийная посадка на АД. С-т сгорел. Аньшань</t>
    </r>
  </si>
  <si>
    <t>ст.л-т Карпов Иван Иванович</t>
  </si>
  <si>
    <t>Ст-лт Карпов И.И.</t>
  </si>
  <si>
    <t>ст. лт. Карпов Ив. Иванович</t>
  </si>
  <si>
    <r>
      <t>сбит F-86.</t>
    </r>
    <r>
      <rPr>
        <sz val="8"/>
        <color indexed="10"/>
        <rFont val="Arial"/>
        <family val="0"/>
      </rPr>
      <t xml:space="preserve"> </t>
    </r>
    <r>
      <rPr>
        <sz val="8"/>
        <rFont val="Arial"/>
        <family val="2"/>
      </rPr>
      <t>Катапультировался.</t>
    </r>
    <r>
      <rPr>
        <sz val="8"/>
        <color indexed="10"/>
        <rFont val="Arial"/>
        <family val="0"/>
      </rPr>
      <t xml:space="preserve"> </t>
    </r>
    <r>
      <rPr>
        <b/>
        <sz val="8"/>
        <color indexed="10"/>
        <rFont val="Arial"/>
        <family val="2"/>
      </rPr>
      <t>Погиб.</t>
    </r>
  </si>
  <si>
    <r>
      <t xml:space="preserve">сбит F-86. </t>
    </r>
    <r>
      <rPr>
        <b/>
        <sz val="8"/>
        <color indexed="10"/>
        <rFont val="Arial"/>
        <family val="2"/>
      </rPr>
      <t>Погиб</t>
    </r>
    <r>
      <rPr>
        <b/>
        <sz val="8"/>
        <rFont val="Arial"/>
        <family val="2"/>
      </rPr>
      <t>.</t>
    </r>
    <r>
      <rPr>
        <sz val="8"/>
        <rFont val="Arial"/>
        <family val="0"/>
      </rPr>
      <t xml:space="preserve"> (недели не прошло). </t>
    </r>
    <r>
      <rPr>
        <sz val="8"/>
        <color indexed="12"/>
        <rFont val="Arial"/>
        <family val="2"/>
      </rPr>
      <t>Сбит в районе посадки</t>
    </r>
  </si>
  <si>
    <t>к - н  Наумов Н.И.</t>
  </si>
  <si>
    <t>к - н  Чиврагов А.И.</t>
  </si>
  <si>
    <t>ст.лт. Селиванов Дм. Степанович</t>
  </si>
  <si>
    <t>м-р Манушков А.</t>
  </si>
  <si>
    <t>ст.лт. Бондаренко Ал. Фёдорович.</t>
  </si>
  <si>
    <t>к - н  Мусин Х.</t>
  </si>
  <si>
    <t xml:space="preserve">Старший лейтенант Ефимов Е. И  (Ефремов М.И.) </t>
  </si>
  <si>
    <r>
      <t xml:space="preserve">Сбит F-86 </t>
    </r>
    <r>
      <rPr>
        <sz val="10"/>
        <color indexed="12"/>
        <rFont val="Times New Roman"/>
        <family val="1"/>
      </rPr>
      <t xml:space="preserve">в районе Мяогоу, </t>
    </r>
    <r>
      <rPr>
        <sz val="10"/>
        <rFont val="Times New Roman"/>
        <family val="1"/>
      </rPr>
      <t>но неизвестно была ли это взлёт / посадка</t>
    </r>
  </si>
  <si>
    <r>
      <t xml:space="preserve">Сбит F-86 </t>
    </r>
    <r>
      <rPr>
        <sz val="10"/>
        <color indexed="12"/>
        <rFont val="Times New Roman"/>
        <family val="1"/>
      </rPr>
      <t xml:space="preserve">в районе Аньдун </t>
    </r>
    <r>
      <rPr>
        <sz val="10"/>
        <rFont val="Times New Roman"/>
        <family val="1"/>
      </rPr>
      <t>над приводом</t>
    </r>
  </si>
  <si>
    <t>Ст.л-т Мельник И. С. по другим Мельников В.С.</t>
  </si>
  <si>
    <r>
      <t>сбит F-86. Катапультировался</t>
    </r>
    <r>
      <rPr>
        <sz val="8"/>
        <color indexed="10"/>
        <rFont val="Arial"/>
        <family val="0"/>
      </rPr>
      <t>.</t>
    </r>
    <r>
      <rPr>
        <b/>
        <sz val="8"/>
        <color indexed="10"/>
        <rFont val="Arial"/>
        <family val="2"/>
      </rPr>
      <t xml:space="preserve"> Погиб.</t>
    </r>
  </si>
  <si>
    <r>
      <t>сбит F-86.</t>
    </r>
    <r>
      <rPr>
        <b/>
        <sz val="8"/>
        <color indexed="10"/>
        <rFont val="Arial"/>
        <family val="2"/>
      </rPr>
      <t xml:space="preserve"> Погиб.</t>
    </r>
  </si>
  <si>
    <r>
      <t>сорвался в штопор при наборе Н. Не вывел.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Погиб.</t>
    </r>
  </si>
  <si>
    <r>
      <t>столк.в воздухе с МиГом Мазикина</t>
    </r>
    <r>
      <rPr>
        <sz val="8"/>
        <color indexed="10"/>
        <rFont val="Arial"/>
        <family val="2"/>
      </rPr>
      <t>.</t>
    </r>
    <r>
      <rPr>
        <b/>
        <sz val="8"/>
        <color indexed="10"/>
        <rFont val="Arial"/>
        <family val="2"/>
      </rPr>
      <t xml:space="preserve"> Погиб.</t>
    </r>
    <r>
      <rPr>
        <sz val="8"/>
        <color indexed="10"/>
        <rFont val="Arial"/>
        <family val="2"/>
      </rPr>
      <t xml:space="preserve"> </t>
    </r>
    <r>
      <rPr>
        <b/>
        <i/>
        <sz val="8"/>
        <color indexed="60"/>
        <rFont val="Arial"/>
        <family val="2"/>
      </rPr>
      <t>Небоевой выл</t>
    </r>
  </si>
  <si>
    <r>
      <t>сбит F-86.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Погиб</t>
    </r>
    <r>
      <rPr>
        <b/>
        <sz val="8"/>
        <rFont val="Arial"/>
        <family val="2"/>
      </rPr>
      <t>.</t>
    </r>
  </si>
  <si>
    <r>
      <t>Срыв ПТБ при взлёте на БВ.</t>
    </r>
    <r>
      <rPr>
        <sz val="8"/>
        <color indexed="10"/>
        <rFont val="Arial"/>
        <family val="0"/>
      </rPr>
      <t xml:space="preserve"> </t>
    </r>
    <r>
      <rPr>
        <b/>
        <sz val="8"/>
        <color indexed="10"/>
        <rFont val="Arial"/>
        <family val="2"/>
      </rPr>
      <t>Погиб.</t>
    </r>
  </si>
  <si>
    <r>
      <t xml:space="preserve">разбит. </t>
    </r>
    <r>
      <rPr>
        <b/>
        <sz val="8"/>
        <color indexed="52"/>
        <rFont val="Arial"/>
        <family val="2"/>
      </rPr>
      <t>Есть описание.</t>
    </r>
    <r>
      <rPr>
        <sz val="8"/>
        <color indexed="52"/>
        <rFont val="Arial"/>
        <family val="0"/>
      </rPr>
      <t xml:space="preserve"> </t>
    </r>
    <r>
      <rPr>
        <b/>
        <sz val="8"/>
        <color indexed="10"/>
        <rFont val="Arial"/>
        <family val="2"/>
      </rPr>
      <t xml:space="preserve">Погиб. ****** </t>
    </r>
  </si>
  <si>
    <r>
      <t>Тренировочн.полёт.</t>
    </r>
    <r>
      <rPr>
        <sz val="8"/>
        <color indexed="10"/>
        <rFont val="Arial"/>
        <family val="0"/>
      </rPr>
      <t xml:space="preserve"> </t>
    </r>
    <r>
      <rPr>
        <b/>
        <sz val="8"/>
        <color indexed="10"/>
        <rFont val="Arial"/>
        <family val="2"/>
      </rPr>
      <t>Погиб</t>
    </r>
    <r>
      <rPr>
        <sz val="8"/>
        <color indexed="10"/>
        <rFont val="Arial"/>
        <family val="0"/>
      </rPr>
      <t xml:space="preserve">. </t>
    </r>
    <r>
      <rPr>
        <b/>
        <i/>
        <sz val="8"/>
        <color indexed="60"/>
        <rFont val="Arial"/>
        <family val="2"/>
      </rPr>
      <t>Небоевая потеря.</t>
    </r>
  </si>
  <si>
    <r>
      <t>Отрыв ПТБ при взлёте. Но вылет Vs F-86.</t>
    </r>
    <r>
      <rPr>
        <sz val="8"/>
        <color indexed="10"/>
        <rFont val="Arial"/>
        <family val="0"/>
      </rPr>
      <t xml:space="preserve"> </t>
    </r>
    <r>
      <rPr>
        <b/>
        <sz val="8"/>
        <color indexed="10"/>
        <rFont val="Arial"/>
        <family val="2"/>
      </rPr>
      <t>Погиб.</t>
    </r>
  </si>
  <si>
    <r>
      <t>В бою сорвался в штопор</t>
    </r>
    <r>
      <rPr>
        <sz val="8"/>
        <color indexed="10"/>
        <rFont val="Arial"/>
        <family val="0"/>
      </rPr>
      <t xml:space="preserve">. </t>
    </r>
    <r>
      <rPr>
        <b/>
        <sz val="8"/>
        <color indexed="10"/>
        <rFont val="Arial"/>
        <family val="2"/>
      </rPr>
      <t>Погиб.</t>
    </r>
  </si>
  <si>
    <r>
      <t>предпол. сбит стрелком Б-29</t>
    </r>
    <r>
      <rPr>
        <sz val="8"/>
        <color indexed="10"/>
        <rFont val="Arial"/>
        <family val="0"/>
      </rPr>
      <t xml:space="preserve">. </t>
    </r>
    <r>
      <rPr>
        <b/>
        <sz val="8"/>
        <color indexed="10"/>
        <rFont val="Arial"/>
        <family val="2"/>
      </rPr>
      <t>Погиб</t>
    </r>
    <r>
      <rPr>
        <sz val="8"/>
        <color indexed="10"/>
        <rFont val="Arial"/>
        <family val="0"/>
      </rPr>
      <t xml:space="preserve">. </t>
    </r>
    <r>
      <rPr>
        <sz val="8"/>
        <rFont val="Arial"/>
        <family val="2"/>
      </rPr>
      <t>(возм метеоусл)</t>
    </r>
  </si>
  <si>
    <r>
      <t xml:space="preserve">ст. лт. Румянцев К.В. </t>
    </r>
    <r>
      <rPr>
        <b/>
        <sz val="8"/>
        <rFont val="Arial"/>
        <family val="2"/>
      </rPr>
      <t>*</t>
    </r>
  </si>
  <si>
    <r>
      <t>ст. лт. Павленко П.А.</t>
    </r>
    <r>
      <rPr>
        <b/>
        <sz val="8"/>
        <rFont val="Arial"/>
        <family val="2"/>
      </rPr>
      <t xml:space="preserve"> *</t>
    </r>
  </si>
  <si>
    <t>18-й гиап.</t>
  </si>
  <si>
    <t>Столкнулся с F-86 в ходе боя в районе Сенсен</t>
  </si>
  <si>
    <t>Сбит «дружественным огнём» северокорейской ЗА в р-не Сенсен</t>
  </si>
  <si>
    <t>17-й иап</t>
  </si>
  <si>
    <t>523-й иап</t>
  </si>
  <si>
    <t>Капитан Павловский П. П.</t>
  </si>
  <si>
    <t>Сбит F-86 в районе Сенсен, упал в море</t>
  </si>
  <si>
    <t>Пилот числится пропавшим без вести</t>
  </si>
  <si>
    <t>Сбит F-86 в районе Сяренкан</t>
  </si>
  <si>
    <t>Пилот выпрыгнул с парашютом, умер от полученных ранений</t>
  </si>
  <si>
    <t>Сбит F-86 в районе Тэйсю</t>
  </si>
  <si>
    <t>Старший лейтенант Гаврильченко Н. С.</t>
  </si>
  <si>
    <t>Подбит F-86, разбился при посадке</t>
  </si>
  <si>
    <t>Сбит F-86 в районе Хакусен</t>
  </si>
  <si>
    <t>Старший лейтенант Акатов В. С.</t>
  </si>
  <si>
    <t>Старший лейтенант Колпиков С. Т.</t>
  </si>
  <si>
    <t>Старший лейтенант Андрушко Н. Е.</t>
  </si>
  <si>
    <t>Лейтенант Божко А. Т.</t>
  </si>
  <si>
    <t>Сбит предположительно «дружественным огнём» китайской ЗА</t>
  </si>
  <si>
    <t>Капитан Тюляев И. И.</t>
  </si>
  <si>
    <t>Сбит F-84 в районе Ансю</t>
  </si>
  <si>
    <t>Сбит F-86 в районе Сюкусен</t>
  </si>
  <si>
    <t>Старший лейтенант Москвичев С. З</t>
  </si>
  <si>
    <t>Капитан Морозов И. Н.</t>
  </si>
  <si>
    <t>Капитан Бабонин Н. В.</t>
  </si>
  <si>
    <t>Старший лейтенант Хуртин В. М.</t>
  </si>
  <si>
    <t>Старший лейтенант Дьяченко Г. Х.</t>
  </si>
  <si>
    <t>Сбит F-86 в районе Дзюнсен</t>
  </si>
  <si>
    <t>Старший лейтенант Шебанов Ф. Д.</t>
  </si>
  <si>
    <t>Старший лейтенант Корданов Б. А.</t>
  </si>
  <si>
    <t>Старший лейтенант Шулятьев А. И</t>
  </si>
  <si>
    <t>Капитан Митрофанов Н. И.</t>
  </si>
  <si>
    <t>Старший лейтенант Филимонов В. П</t>
  </si>
  <si>
    <t>Во время посадки задет ведомым, столкнулся с капониром и загорелся</t>
  </si>
  <si>
    <t>Старший лейтенант Травин А. Ф.</t>
  </si>
  <si>
    <t>Старший лейтенант Крупчатников С. Д.</t>
  </si>
  <si>
    <t>Самолёт потерян из-за остановки двигателя в бою в районе Дзюнсен</t>
  </si>
  <si>
    <t>Старший лейтенант Вердыш А. П.</t>
  </si>
  <si>
    <t>Старший лейтенант Есипко А. И.</t>
  </si>
  <si>
    <t>Старший лейтенант Достоевский А. М</t>
  </si>
  <si>
    <t>Старший лейтенант Шаталов Г. Т.</t>
  </si>
  <si>
    <t>Старший лейтенант Рыжков А. Д.</t>
  </si>
  <si>
    <t>Старший лейтенант Батуров А. И.</t>
  </si>
  <si>
    <t>Подбит F-86, остановка двигателя на подлёте к аэродрому</t>
  </si>
  <si>
    <t>Старший лейтенант Зыков М. А.</t>
  </si>
  <si>
    <t>Старший лейтенант Овчинников А. П.</t>
  </si>
  <si>
    <t>Старший лейтенант Горский И. А.</t>
  </si>
  <si>
    <t>Старший лейтенант Шестопалов В. Н.</t>
  </si>
  <si>
    <t>Сбит F-86.</t>
  </si>
  <si>
    <t>Катапультировался и выжил</t>
  </si>
  <si>
    <t>Старший лейтенант Малунов Ф. Г.</t>
  </si>
  <si>
    <t xml:space="preserve"> МИГ-15</t>
  </si>
  <si>
    <t>пилотов</t>
  </si>
  <si>
    <t>Январь</t>
  </si>
  <si>
    <r>
      <t xml:space="preserve">Подбит F-86 </t>
    </r>
    <r>
      <rPr>
        <sz val="10"/>
        <color indexed="12"/>
        <rFont val="Times New Roman"/>
        <family val="1"/>
      </rPr>
      <t>на посадке</t>
    </r>
    <r>
      <rPr>
        <sz val="10"/>
        <rFont val="Times New Roman"/>
        <family val="1"/>
      </rPr>
      <t>, совершил вынужденную посадку в Мяогоу и сгорел</t>
    </r>
  </si>
  <si>
    <r>
      <t xml:space="preserve">Сбит F-86 </t>
    </r>
    <r>
      <rPr>
        <sz val="10"/>
        <color indexed="12"/>
        <rFont val="Times New Roman"/>
        <family val="1"/>
      </rPr>
      <t>на посадке</t>
    </r>
    <r>
      <rPr>
        <sz val="10"/>
        <rFont val="Times New Roman"/>
        <family val="1"/>
      </rPr>
      <t xml:space="preserve"> в Мяогоу</t>
    </r>
  </si>
  <si>
    <r>
      <t xml:space="preserve">Сбит F-86 </t>
    </r>
    <r>
      <rPr>
        <sz val="10"/>
        <color indexed="12"/>
        <rFont val="Times New Roman"/>
        <family val="1"/>
      </rPr>
      <t>на взлёте</t>
    </r>
    <r>
      <rPr>
        <sz val="10"/>
        <rFont val="Times New Roman"/>
        <family val="1"/>
      </rPr>
      <t xml:space="preserve"> с аэродрома Аньдун</t>
    </r>
  </si>
  <si>
    <r>
      <t xml:space="preserve">Сбит F-86 </t>
    </r>
    <r>
      <rPr>
        <sz val="10"/>
        <color indexed="12"/>
        <rFont val="Times New Roman"/>
        <family val="1"/>
      </rPr>
      <t>на посадке</t>
    </r>
    <r>
      <rPr>
        <sz val="10"/>
        <rFont val="Times New Roman"/>
        <family val="1"/>
      </rPr>
      <t xml:space="preserve"> в Аньдун</t>
    </r>
  </si>
  <si>
    <t>Ст. л-т Шевченко Ф. П.</t>
  </si>
  <si>
    <r>
      <t xml:space="preserve">Сбит F-86 </t>
    </r>
    <r>
      <rPr>
        <sz val="10"/>
        <color indexed="12"/>
        <rFont val="Times New Roman"/>
        <family val="1"/>
      </rPr>
      <t>во время посадки</t>
    </r>
  </si>
  <si>
    <t>Ст. л-т Гольдштейн Р. Н.</t>
  </si>
  <si>
    <r>
      <t xml:space="preserve">Сбит </t>
    </r>
    <r>
      <rPr>
        <sz val="10"/>
        <color indexed="12"/>
        <rFont val="Times New Roman"/>
        <family val="1"/>
      </rPr>
      <t>над аэродромом Дапу</t>
    </r>
  </si>
  <si>
    <r>
      <t xml:space="preserve">Сбит F-86 </t>
    </r>
    <r>
      <rPr>
        <sz val="10"/>
        <color indexed="12"/>
        <rFont val="Times New Roman"/>
        <family val="1"/>
      </rPr>
      <t>на взлёте с аэродрома Дапу</t>
    </r>
  </si>
  <si>
    <r>
      <t xml:space="preserve">Сбит F-86 </t>
    </r>
    <r>
      <rPr>
        <sz val="10"/>
        <color indexed="12"/>
        <rFont val="Times New Roman"/>
        <family val="1"/>
      </rPr>
      <t>над Дапу</t>
    </r>
  </si>
  <si>
    <r>
      <t xml:space="preserve">Сбит F-86 </t>
    </r>
    <r>
      <rPr>
        <sz val="10"/>
        <color indexed="12"/>
        <rFont val="Times New Roman"/>
        <family val="1"/>
      </rPr>
      <t>на посадке в Аньдун</t>
    </r>
  </si>
  <si>
    <r>
      <t xml:space="preserve">Сбит F-86 </t>
    </r>
    <r>
      <rPr>
        <sz val="10"/>
        <color indexed="12"/>
        <rFont val="Times New Roman"/>
        <family val="1"/>
      </rPr>
      <t>на взлёте с аэродрома Мяогоу</t>
    </r>
  </si>
  <si>
    <t>Ст.л-т Чумаченко М. И.</t>
  </si>
  <si>
    <t>Ст. л-т Гончаров М.</t>
  </si>
  <si>
    <r>
      <t xml:space="preserve">Подбит F-86 </t>
    </r>
    <r>
      <rPr>
        <sz val="10"/>
        <color indexed="12"/>
        <rFont val="Times New Roman"/>
        <family val="1"/>
      </rPr>
      <t>в р-не Дапу</t>
    </r>
    <r>
      <rPr>
        <sz val="10"/>
        <rFont val="Times New Roman"/>
        <family val="1"/>
      </rPr>
      <t xml:space="preserve">, совершил аварийную п-ку и списан. </t>
    </r>
    <r>
      <rPr>
        <sz val="10"/>
        <color indexed="10"/>
        <rFont val="Times New Roman"/>
        <family val="1"/>
      </rPr>
      <t>Аварийная - это автоматом АД.</t>
    </r>
  </si>
  <si>
    <t>Ст.л-т Лекомцев В. Ф</t>
  </si>
  <si>
    <t>Сбит Ф-86,сам сбил п/пк Эдвина Хеллера (ком 16 АЭ)</t>
  </si>
  <si>
    <t>Ст-лт Соколов И. К.</t>
  </si>
  <si>
    <r>
      <t xml:space="preserve">Ф-86 </t>
    </r>
    <r>
      <rPr>
        <sz val="10"/>
        <color indexed="12"/>
        <rFont val="Times New Roman"/>
        <family val="1"/>
      </rPr>
      <t>на  посадке в Аньдун</t>
    </r>
  </si>
  <si>
    <r>
      <t xml:space="preserve">Ф-86 </t>
    </r>
    <r>
      <rPr>
        <sz val="10"/>
        <color indexed="12"/>
        <rFont val="Times New Roman"/>
        <family val="1"/>
      </rPr>
      <t>на  посадке в Мяогоу</t>
    </r>
  </si>
  <si>
    <t>К-н Гришенчук В.Л.</t>
  </si>
  <si>
    <t>ст.л-т Царенко В. Ф.</t>
  </si>
  <si>
    <t>ст.л-т Пушкарев Б.В.</t>
  </si>
  <si>
    <t>ст.л-т Дорохов С.А.</t>
  </si>
  <si>
    <t>к-н Блинов П.Н.</t>
  </si>
  <si>
    <t>к-н Баландин В.</t>
  </si>
  <si>
    <t>п/пк Горбунов И.М. ГСС</t>
  </si>
  <si>
    <t>Аньдун (взл-пос не указаны)</t>
  </si>
  <si>
    <t>Капитан Абакумов Б. С</t>
  </si>
  <si>
    <t>Февраль</t>
  </si>
  <si>
    <t>Капитан Щукин Л. К</t>
  </si>
  <si>
    <t>Март</t>
  </si>
  <si>
    <t>Старший лейтенант Сапожников Б. П</t>
  </si>
  <si>
    <t>Сбит F-86 в районе Тайсен.</t>
  </si>
  <si>
    <t>Апрель</t>
  </si>
  <si>
    <t>Капитан Крамаренко С. М.</t>
  </si>
  <si>
    <t>Сбит F-86 в районе Анджу</t>
  </si>
  <si>
    <t>Май</t>
  </si>
  <si>
    <t>Старший лейтенант Филиппов А. В</t>
  </si>
  <si>
    <t>Июнь</t>
  </si>
  <si>
    <t>Подбит F-86, разбился при вынужденной посадке</t>
  </si>
  <si>
    <t>Июль</t>
  </si>
  <si>
    <t>Август</t>
  </si>
  <si>
    <t>Разбился при посадке после облёта района. Раньше было после тренир.боя. Исправил</t>
  </si>
  <si>
    <t>Старший лейтенант Хрисанов Р. В</t>
  </si>
  <si>
    <t>Сентябрь</t>
  </si>
  <si>
    <t>Старший лейтенант Яковлев И. И.</t>
  </si>
  <si>
    <t>Октябрь</t>
  </si>
  <si>
    <t>Ноябрь</t>
  </si>
  <si>
    <t>Старший лейтенант Троицкий И. И.</t>
  </si>
  <si>
    <t>16-й иап</t>
  </si>
  <si>
    <t>Декабрь</t>
  </si>
  <si>
    <t>Старший лейтенант Шальнов К. Т</t>
  </si>
  <si>
    <t>Итого</t>
  </si>
  <si>
    <t>Старший лейтенант Котовщиков Г. Д.</t>
  </si>
  <si>
    <t>256-й иап</t>
  </si>
  <si>
    <t>Подбит F-86 в районе Ансю совершил вынужденную посадку и сгорел</t>
  </si>
  <si>
    <t>Старший лейтенант Мусканцев С. И.</t>
  </si>
  <si>
    <t>148-й гиап</t>
  </si>
  <si>
    <t>Пилот катапультировался</t>
  </si>
  <si>
    <t>Старший лейтенант Таркан В. Ф.</t>
  </si>
  <si>
    <t>494-й иап</t>
  </si>
  <si>
    <t>Старший лейтенант Шершаков В. Н</t>
  </si>
  <si>
    <t>Старший лейтенант Кожевников А. П</t>
  </si>
  <si>
    <t>Старший лейтенант Савинов Е. П.</t>
  </si>
  <si>
    <t>Подполковник Васильев А. Н.</t>
  </si>
  <si>
    <t>821-й иап</t>
  </si>
  <si>
    <t>ходе учебного вылета в районе Аньдун столкнулся с самолётом Мазикина</t>
  </si>
  <si>
    <t>Старший лейтенант Мазикин Е. Т.</t>
  </si>
  <si>
    <t>В ходе учебного вылета в районе Аньдун столкнулся с самолётом Васильева</t>
  </si>
  <si>
    <t>Старший лейтенант Деревянко Л. П.</t>
  </si>
  <si>
    <t>Капитан Савичев Л. И.</t>
  </si>
  <si>
    <t>Сбит F-86 над Сайсен</t>
  </si>
  <si>
    <t>Ст. л-т Прохоров А. И.</t>
  </si>
  <si>
    <t>Старший лейтенант Иванов А. Н.</t>
  </si>
  <si>
    <t>Старший лейтенант Зенаков Н. И</t>
  </si>
  <si>
    <t>Капитан Рой А. И.</t>
  </si>
  <si>
    <t>Старший лейтенант Колесников С. И</t>
  </si>
  <si>
    <t>Старший лейтенант Тютиков Г. Т</t>
  </si>
  <si>
    <t>Старший лейтенант Смирнов Б. С</t>
  </si>
  <si>
    <t>Подбит (очевидно, F-86), разбился при аварийной посадке</t>
  </si>
  <si>
    <t>Старший лейтенант Федосеев А. П.</t>
  </si>
  <si>
    <t>Сбит «дружественным огнём» зенитной артиллерии</t>
  </si>
  <si>
    <t>Старший лейтенант Филиппов Е. В.</t>
  </si>
  <si>
    <t>Столкнулся с F-86 в ходе боя</t>
  </si>
  <si>
    <t>Капитан Любовинкин П. С</t>
  </si>
  <si>
    <t>Старший лейтенант Мандровский В. М.</t>
  </si>
  <si>
    <t>Сбит (очевидно, F-86)</t>
  </si>
  <si>
    <t>Старший лейтенант Омельченко И. М.</t>
  </si>
  <si>
    <t>Старший лейтенант Черников Н. И</t>
  </si>
  <si>
    <t>При аварийной посадке в Аньдун с отказавшим двигателем столкнулся со стоявшими на земле самолётами, списан</t>
  </si>
  <si>
    <t>1950 - й год</t>
  </si>
  <si>
    <t>7 дек</t>
  </si>
  <si>
    <t>11 мая</t>
  </si>
  <si>
    <t>9 ноябрь</t>
  </si>
  <si>
    <t>ст.лт. Хрисанов Р.В.</t>
  </si>
  <si>
    <r>
      <t xml:space="preserve">столк. в воздухе с МиГом Васильева. Катап. </t>
    </r>
    <r>
      <rPr>
        <b/>
        <i/>
        <sz val="8"/>
        <color indexed="60"/>
        <rFont val="Arial"/>
        <family val="2"/>
      </rPr>
      <t>Небоев выл</t>
    </r>
  </si>
  <si>
    <r>
      <t xml:space="preserve">техника пилотир, тренир. полёт (посадка?) - </t>
    </r>
    <r>
      <rPr>
        <b/>
        <i/>
        <sz val="8"/>
        <color indexed="60"/>
        <rFont val="Arial"/>
        <family val="2"/>
      </rPr>
      <t>Небоевая</t>
    </r>
  </si>
  <si>
    <r>
      <t xml:space="preserve">с-т потерян из-за ошибки на посадке в Аньдуне. </t>
    </r>
    <r>
      <rPr>
        <sz val="8"/>
        <color indexed="10"/>
        <rFont val="Arial"/>
        <family val="2"/>
      </rPr>
      <t>БВ</t>
    </r>
    <r>
      <rPr>
        <sz val="8"/>
        <rFont val="Arial"/>
        <family val="0"/>
      </rPr>
      <t>.</t>
    </r>
  </si>
  <si>
    <t>подбит F-86. При аварийн. посадке на АД самолёт</t>
  </si>
  <si>
    <t>Разбилось самолётов вместе с пилотировавшими их лётчиками во всех вылетах</t>
  </si>
  <si>
    <t>Не дошли до своих аэродомов во всех вылетах по всем причинам.</t>
  </si>
  <si>
    <t>из них в небоевых</t>
  </si>
  <si>
    <t>0</t>
  </si>
  <si>
    <t>в боевых</t>
  </si>
  <si>
    <t>в Боевых</t>
  </si>
  <si>
    <t>л-т Колпаков</t>
  </si>
  <si>
    <t xml:space="preserve">л-т Галин </t>
  </si>
  <si>
    <t>ст.лт. Герасимчук</t>
  </si>
  <si>
    <t>м-р Марченко- комполка</t>
  </si>
  <si>
    <t xml:space="preserve">ст.лт. Кулаев </t>
  </si>
  <si>
    <t>Ст-лт КИСЛУХИН</t>
  </si>
  <si>
    <t>Дапу  отрыв  ПТБ, при взлете.</t>
  </si>
  <si>
    <t>№10  Вынужден-ные посадки на АД и вне АД и лётн.происш.в БВ. С потерей</t>
  </si>
  <si>
    <t>--</t>
  </si>
  <si>
    <t>Самолёт 821-го иап стоявший на земле, списан из-за повреждений, полученных в результате аварии Черникова</t>
  </si>
  <si>
    <t>---</t>
  </si>
  <si>
    <t>Лейтенант Вязников Г. М.</t>
  </si>
  <si>
    <t>Старший лейтенант Мильчутский Г. С</t>
  </si>
  <si>
    <t>Сбит (вероятно, F-86</t>
  </si>
  <si>
    <t>Сбит (вероятно, F-86).</t>
  </si>
  <si>
    <t>Старший лейтенант Воронов А. Я</t>
  </si>
  <si>
    <t>Старший лейтенант Козлов Н. И</t>
  </si>
  <si>
    <t>Старший лейтенант Лавринович Б.</t>
  </si>
  <si>
    <t>Капитан Коноплёв Е.</t>
  </si>
  <si>
    <t>Подполковник Журавлёв П. К.</t>
  </si>
  <si>
    <t>Старший лейтенант Шебеко В. М</t>
  </si>
  <si>
    <t xml:space="preserve">Сбит F-86 в районе Ансю </t>
  </si>
  <si>
    <t>Старший лейтенант Варфоломеев Д. С.</t>
  </si>
  <si>
    <t>Сбит в районе Ансю (вероятно, F-86).</t>
  </si>
  <si>
    <t>возм отк дв-ля в бою. Посадка вне АД. С-т списан</t>
  </si>
  <si>
    <t>Старший лейтенант Лубман С. С.</t>
  </si>
  <si>
    <t>Старший лейтенант Бондаренко А. Ф.</t>
  </si>
  <si>
    <r>
      <t>сбит F-86</t>
    </r>
    <r>
      <rPr>
        <sz val="8"/>
        <color indexed="10"/>
        <rFont val="Arial"/>
        <family val="2"/>
      </rPr>
      <t xml:space="preserve">. </t>
    </r>
    <r>
      <rPr>
        <sz val="8"/>
        <rFont val="Arial"/>
        <family val="2"/>
      </rPr>
      <t>Катапультировался</t>
    </r>
    <r>
      <rPr>
        <sz val="8"/>
        <color indexed="10"/>
        <rFont val="Arial"/>
        <family val="2"/>
      </rPr>
      <t xml:space="preserve">. </t>
    </r>
    <r>
      <rPr>
        <b/>
        <sz val="8"/>
        <color indexed="10"/>
        <rFont val="Arial"/>
        <family val="2"/>
      </rPr>
      <t>Погиб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(умер после приземления)</t>
    </r>
    <r>
      <rPr>
        <b/>
        <sz val="8"/>
        <color indexed="10"/>
        <rFont val="Arial"/>
        <family val="2"/>
      </rPr>
      <t>.</t>
    </r>
  </si>
  <si>
    <r>
      <t>сбит Ф-80.</t>
    </r>
    <r>
      <rPr>
        <b/>
        <sz val="8"/>
        <color indexed="10"/>
        <rFont val="Arial"/>
        <family val="2"/>
      </rPr>
      <t xml:space="preserve"> Погиб. </t>
    </r>
    <r>
      <rPr>
        <sz val="8"/>
        <rFont val="Arial"/>
        <family val="2"/>
      </rPr>
      <t>(ведомый Пепеляева).</t>
    </r>
  </si>
  <si>
    <r>
      <t>Погиб в бою (мартиролог)</t>
    </r>
    <r>
      <rPr>
        <b/>
        <sz val="8"/>
        <rFont val="Arial"/>
        <family val="2"/>
      </rPr>
      <t>.</t>
    </r>
  </si>
  <si>
    <r>
      <t xml:space="preserve">Погиб в бою </t>
    </r>
    <r>
      <rPr>
        <sz val="8"/>
        <rFont val="Arial"/>
        <family val="2"/>
      </rPr>
      <t>(по мартирологу)</t>
    </r>
  </si>
  <si>
    <r>
      <t>С</t>
    </r>
    <r>
      <rPr>
        <sz val="8"/>
        <rFont val="Arial"/>
        <family val="2"/>
      </rPr>
      <t xml:space="preserve">толкнулся с МиГом Опрышко. </t>
    </r>
    <r>
      <rPr>
        <b/>
        <sz val="8"/>
        <color indexed="10"/>
        <rFont val="Arial"/>
        <family val="2"/>
      </rPr>
      <t>Погиб.</t>
    </r>
  </si>
  <si>
    <r>
      <t xml:space="preserve">(По мартирологу) </t>
    </r>
    <r>
      <rPr>
        <b/>
        <sz val="8"/>
        <color indexed="10"/>
        <rFont val="Arial"/>
        <family val="2"/>
      </rPr>
      <t>погиб в бою</t>
    </r>
  </si>
  <si>
    <r>
      <t>По мартирологу</t>
    </r>
    <r>
      <rPr>
        <b/>
        <sz val="8"/>
        <color indexed="10"/>
        <rFont val="Arial"/>
        <family val="2"/>
      </rPr>
      <t xml:space="preserve"> погиб в бою. </t>
    </r>
    <r>
      <rPr>
        <sz val="8"/>
        <rFont val="Arial"/>
        <family val="2"/>
      </rPr>
      <t>По др.данным 15 янв 1953</t>
    </r>
  </si>
  <si>
    <r>
      <t>погиб в бою.</t>
    </r>
    <r>
      <rPr>
        <sz val="8"/>
        <rFont val="Arial"/>
        <family val="2"/>
      </rPr>
      <t xml:space="preserve"> По др.данным на посадке после ночного БВ</t>
    </r>
  </si>
  <si>
    <r>
      <t>сбит F-86,</t>
    </r>
    <r>
      <rPr>
        <b/>
        <sz val="8"/>
        <color indexed="10"/>
        <rFont val="Arial"/>
        <family val="2"/>
      </rPr>
      <t xml:space="preserve"> погиб. </t>
    </r>
    <r>
      <rPr>
        <sz val="8"/>
        <rFont val="Arial"/>
        <family val="2"/>
      </rPr>
      <t>Возм.перепутаны инициалы с др.Прониным</t>
    </r>
  </si>
  <si>
    <t>Старший лейтенант Толмацкий И. А.</t>
  </si>
  <si>
    <t>Старший лейтенант Селиванов Д. С.</t>
  </si>
  <si>
    <t>Капитан Наумов Н. И</t>
  </si>
  <si>
    <t>Старший лейтенант Чиврагов А. И</t>
  </si>
  <si>
    <t>Капитан Манушков А.</t>
  </si>
  <si>
    <t>Капитан Мусин Х.</t>
  </si>
  <si>
    <r>
      <t xml:space="preserve">Сбит F-86 </t>
    </r>
    <r>
      <rPr>
        <sz val="10"/>
        <color indexed="12"/>
        <rFont val="Times New Roman"/>
        <family val="1"/>
      </rPr>
      <t>на посадке в Мяогоу</t>
    </r>
  </si>
  <si>
    <t>Старший лейтенант Кулаков Г. П</t>
  </si>
  <si>
    <t>Старший лейтенант Унанов Г. И.</t>
  </si>
  <si>
    <t>Старший лейтенант Пидунов В. В</t>
  </si>
  <si>
    <r>
      <t xml:space="preserve">Сбит F-86 </t>
    </r>
    <r>
      <rPr>
        <sz val="10"/>
        <color indexed="12"/>
        <rFont val="Times New Roman"/>
        <family val="1"/>
      </rPr>
      <t>в районе Мяогоу</t>
    </r>
  </si>
  <si>
    <t>Старший лейтенант Баранов М. П.</t>
  </si>
  <si>
    <t>Капитан Моторин П. П.</t>
  </si>
  <si>
    <r>
      <t>Сбит F-86</t>
    </r>
    <r>
      <rPr>
        <sz val="10"/>
        <color indexed="12"/>
        <rFont val="Times New Roman"/>
        <family val="1"/>
      </rPr>
      <t xml:space="preserve"> в районе Мяогоу</t>
    </r>
  </si>
  <si>
    <t>Капитан Помаз Е. А</t>
  </si>
  <si>
    <r>
      <t xml:space="preserve">Сбит F-86 </t>
    </r>
    <r>
      <rPr>
        <sz val="10"/>
        <color indexed="12"/>
        <rFont val="Times New Roman"/>
        <family val="1"/>
      </rPr>
      <t>в районе Аньдун</t>
    </r>
  </si>
  <si>
    <t>Капитан Колмансон В. Э.</t>
  </si>
  <si>
    <t>Старший лейтенант Смирнов Н. Е.</t>
  </si>
  <si>
    <t>Совершил вынужденную посадку из-за израсходования топлива списан</t>
  </si>
  <si>
    <t>Старший лейтенант Красулин Ф. С.</t>
  </si>
  <si>
    <t>Полковник Барабанов******</t>
  </si>
  <si>
    <t>133-я иад</t>
  </si>
  <si>
    <t>в результате ошибки пилота при возвращении из тренировочного вылета Потерян</t>
  </si>
  <si>
    <t>Старший лейтенант Махонин П. Т.</t>
  </si>
  <si>
    <t>Сбит (очевидно, F-86).</t>
  </si>
  <si>
    <t>Капитан Денисов И. Ф</t>
  </si>
  <si>
    <r>
      <t xml:space="preserve">Сбит F-86 </t>
    </r>
    <r>
      <rPr>
        <sz val="10"/>
        <color indexed="12"/>
        <rFont val="Times New Roman"/>
        <family val="1"/>
      </rPr>
      <t>над Аньдун</t>
    </r>
  </si>
  <si>
    <r>
      <t xml:space="preserve">Сбит F-86 </t>
    </r>
    <r>
      <rPr>
        <sz val="10"/>
        <color indexed="12"/>
        <rFont val="Times New Roman"/>
        <family val="1"/>
      </rPr>
      <t>на взлёте с аэродрома Аньдун</t>
    </r>
    <r>
      <rPr>
        <sz val="10"/>
        <rFont val="Times New Roman"/>
        <family val="1"/>
      </rPr>
      <t xml:space="preserve"> Вынужденная С-т списан</t>
    </r>
  </si>
  <si>
    <t>Капитан Иванец В.</t>
  </si>
  <si>
    <r>
      <t xml:space="preserve">Сбит F-86 </t>
    </r>
    <r>
      <rPr>
        <sz val="10"/>
        <color indexed="12"/>
        <rFont val="Times New Roman"/>
        <family val="1"/>
      </rPr>
      <t>на взлёте с аэродрома Аньдун</t>
    </r>
  </si>
  <si>
    <r>
      <t xml:space="preserve">Сбит F-86 </t>
    </r>
    <r>
      <rPr>
        <sz val="10"/>
        <color indexed="12"/>
        <rFont val="Times New Roman"/>
        <family val="1"/>
      </rPr>
      <t>на взлёте с аэродрома Аньдун</t>
    </r>
    <r>
      <rPr>
        <sz val="10"/>
        <rFont val="Times New Roman"/>
        <family val="1"/>
      </rPr>
      <t>.</t>
    </r>
  </si>
  <si>
    <t>Старший лейтенант Мильчутский Г. С.</t>
  </si>
  <si>
    <t>Старший лейтенант Гарин Ю. К</t>
  </si>
  <si>
    <t>Старший лейтенант Каргин А. П</t>
  </si>
  <si>
    <t>Старший лейтенант Омелаев И. А</t>
  </si>
  <si>
    <t>Старший лейтенант Кулаев Г. П.</t>
  </si>
  <si>
    <t>Старший лейтенант Пожидаев В. А</t>
  </si>
  <si>
    <t>147-й гиап</t>
  </si>
  <si>
    <t>Подбит F-86 разбился во время вынужденной посадки</t>
  </si>
  <si>
    <t>Старший лейтенант Косынкин М. И</t>
  </si>
  <si>
    <t>Старший лейтенант Генай А. Ф</t>
  </si>
  <si>
    <t>Старший лейтенант Галманов Е. И.</t>
  </si>
  <si>
    <t>Старший лейтенант Черных А. Н</t>
  </si>
  <si>
    <t>Старший лейтенант Потылицин И. П.</t>
  </si>
  <si>
    <t>Старший лейтенант Тюриков Ю. В</t>
  </si>
  <si>
    <t>Капитан Лавринович Б. В.</t>
  </si>
  <si>
    <t>Старший лейтенант Шмагунов В. В.</t>
  </si>
  <si>
    <t>Старший лейтенант Никифоров М. В.</t>
  </si>
  <si>
    <t>Старший лейтенант Александров П. В</t>
  </si>
  <si>
    <t>Старший лейтенант Каздоба М</t>
  </si>
  <si>
    <t>Сбит F-86 в районе Супхун</t>
  </si>
  <si>
    <t>Старший лейтенант Цветков Л. М</t>
  </si>
  <si>
    <t>726-й иап</t>
  </si>
  <si>
    <r>
      <t>сбит F-86.</t>
    </r>
    <r>
      <rPr>
        <sz val="8"/>
        <color indexed="10"/>
        <rFont val="Arial"/>
        <family val="0"/>
      </rPr>
      <t xml:space="preserve"> </t>
    </r>
    <r>
      <rPr>
        <b/>
        <sz val="8"/>
        <color indexed="10"/>
        <rFont val="Arial"/>
        <family val="2"/>
      </rPr>
      <t>Погиб.</t>
    </r>
    <r>
      <rPr>
        <sz val="8"/>
        <color indexed="10"/>
        <rFont val="Arial"/>
        <family val="0"/>
      </rPr>
      <t xml:space="preserve"> </t>
    </r>
    <r>
      <rPr>
        <sz val="8"/>
        <rFont val="Arial"/>
        <family val="2"/>
      </rPr>
      <t>(перевели в другой полк и со 2-го раза...)</t>
    </r>
  </si>
  <si>
    <t>Капитан Горобченко В. С.</t>
  </si>
  <si>
    <t>Капитан Костин А. А</t>
  </si>
  <si>
    <t>Капитан Крутских В. Р.</t>
  </si>
  <si>
    <t>Старший лейтенант Яковлев И. В</t>
  </si>
  <si>
    <t>518-й иап</t>
  </si>
  <si>
    <t>Лейтенант Язев С. С</t>
  </si>
  <si>
    <t>Сбит F-86 над Аньдун.</t>
  </si>
  <si>
    <t>Капитан Голушков В. Д.</t>
  </si>
  <si>
    <t>878-й иап</t>
  </si>
  <si>
    <t>Подбит F-86, разбился во время вынужденной посадки</t>
  </si>
  <si>
    <r>
      <t xml:space="preserve">Авария при тестировании нов.. АД Куаньдянь </t>
    </r>
    <r>
      <rPr>
        <sz val="10"/>
        <color indexed="10"/>
        <rFont val="Times New Roman"/>
        <family val="1"/>
      </rPr>
      <t>Самолет сгорел на  ВПП</t>
    </r>
    <r>
      <rPr>
        <sz val="10"/>
        <rFont val="Times New Roman"/>
        <family val="1"/>
      </rPr>
      <t>.</t>
    </r>
  </si>
  <si>
    <t>Капитан Абитковский В. В</t>
  </si>
  <si>
    <t>Пилот выпрыгнул с парашютом</t>
  </si>
  <si>
    <t>Старший лейтенант Мандровский В. М</t>
  </si>
  <si>
    <t>415-й иап</t>
  </si>
  <si>
    <t>Пилот катапультировался из-за несброса ПТБ во время боевого вылета</t>
  </si>
  <si>
    <t>У меня его нет!!!</t>
  </si>
  <si>
    <t>Старший лейтенант Халитов</t>
  </si>
  <si>
    <t>Майор Шеховцов А. А.</t>
  </si>
  <si>
    <t>Старший лейтенант Невротов Н. В.</t>
  </si>
  <si>
    <t>913-й иап</t>
  </si>
  <si>
    <t>Соловьёв Л.</t>
  </si>
  <si>
    <t>676-й иап</t>
  </si>
  <si>
    <t>Капитан Еремченко Ф. С.</t>
  </si>
  <si>
    <t>Майор Хромов И. Д.</t>
  </si>
  <si>
    <t>Лейтенант Басалаев П</t>
  </si>
  <si>
    <t>Старший лейтенант Панков Л. Н.</t>
  </si>
  <si>
    <t>Сбит F-86 в районе Ялуцзянского водохранилища</t>
  </si>
  <si>
    <t>Старший лейтенант Татаров</t>
  </si>
  <si>
    <r>
      <t>попал в спутный на посадке</t>
    </r>
    <r>
      <rPr>
        <sz val="8"/>
        <color indexed="60"/>
        <rFont val="Arial"/>
        <family val="2"/>
      </rPr>
      <t>.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Погиб</t>
    </r>
    <r>
      <rPr>
        <sz val="8"/>
        <color indexed="10"/>
        <rFont val="Arial"/>
        <family val="2"/>
      </rPr>
      <t>.</t>
    </r>
    <r>
      <rPr>
        <sz val="8"/>
        <color indexed="52"/>
        <rFont val="Arial"/>
        <family val="0"/>
      </rPr>
      <t xml:space="preserve"> </t>
    </r>
    <r>
      <rPr>
        <sz val="8"/>
        <rFont val="Arial"/>
        <family val="2"/>
      </rPr>
      <t>Облёт р-на</t>
    </r>
  </si>
  <si>
    <t>Сбит F-86 на посадке в Дапу</t>
  </si>
  <si>
    <t>Подбит F-86, совершил вынужденную посадку и списан из-за боевых повреждений</t>
  </si>
  <si>
    <t>535-й иап</t>
  </si>
  <si>
    <t>Майор Мищенко Г. В</t>
  </si>
  <si>
    <t>Подбит (вероятно, F-86), совершил аварийную посадку в Гисю и сгорел</t>
  </si>
  <si>
    <t>Майор Сова И. К</t>
  </si>
  <si>
    <t>Майор Дегтярев К. Н</t>
  </si>
  <si>
    <t>Капитан Пронин К. П</t>
  </si>
  <si>
    <t>Старший лейтенант Бурин Г. А.</t>
  </si>
  <si>
    <t>Старший лейтенант Сергеев М. Е.</t>
  </si>
  <si>
    <t>Сбит (предположительно F-86).</t>
  </si>
  <si>
    <t>Старший лейтенант Антипов А.</t>
  </si>
  <si>
    <t>Капитан Чернавин В. С.</t>
  </si>
  <si>
    <t>Погибло лётчиков в неуправляемых самолётах, во всех условиях, т.е. исключая попытки вынужденных посадок на АД и вне АД..</t>
  </si>
  <si>
    <r>
      <t>к-н Яковлев</t>
    </r>
    <r>
      <rPr>
        <i/>
        <sz val="10"/>
        <rFont val="Arial"/>
        <family val="0"/>
      </rPr>
      <t xml:space="preserve"> ****</t>
    </r>
  </si>
  <si>
    <t>ст. лт.Шишкин Г.П.</t>
  </si>
  <si>
    <t>Старший лейтенант Зубченко</t>
  </si>
  <si>
    <t>578-й иап</t>
  </si>
  <si>
    <t>Старший лейтенант Никитин</t>
  </si>
  <si>
    <t>Подбит в районе Сингисю, совершил аварийную посадку и сгорел.</t>
  </si>
  <si>
    <t>Майор Каратун М. Д</t>
  </si>
  <si>
    <t>Старший лейтенант Васильев В. К</t>
  </si>
  <si>
    <t>Старший лейтенант Баранников Н. В</t>
  </si>
  <si>
    <t>Израсходовал топливо, попав в сложные метеоусловия</t>
  </si>
  <si>
    <t>потери</t>
  </si>
  <si>
    <t>№18  Погибло лётчиков в неуправляемых самолётах, во всех условиях т.е. исключая попытки вынужденных посадок на АД и вне АД..</t>
  </si>
  <si>
    <r>
      <t xml:space="preserve">Столкнулся с горой возле Мяогоу в сложных метеорологических условиях </t>
    </r>
    <r>
      <rPr>
        <b/>
        <sz val="10"/>
        <rFont val="Times New Roman"/>
        <family val="1"/>
      </rPr>
      <t>(510th-полная потеря ориентировки, вынужденная вне АД</t>
    </r>
  </si>
  <si>
    <r>
      <t>Пилот погиб</t>
    </r>
    <r>
      <rPr>
        <b/>
        <sz val="10"/>
        <rFont val="Times New Roman"/>
        <family val="1"/>
      </rPr>
      <t xml:space="preserve">  </t>
    </r>
  </si>
  <si>
    <t>ст.лт. Шаронов</t>
  </si>
  <si>
    <r>
      <t>Отказ дв-ля на  взлете, спланировал, но  не дотянул  до  ВПП (</t>
    </r>
    <r>
      <rPr>
        <sz val="10"/>
        <color indexed="10"/>
        <rFont val="Times New Roman"/>
        <family val="1"/>
      </rPr>
      <t>тогда уж не на взлёте - 12 км</t>
    </r>
    <r>
      <rPr>
        <sz val="10"/>
        <rFont val="Times New Roman"/>
        <family val="1"/>
      </rPr>
      <t>)</t>
    </r>
  </si>
  <si>
    <t>Сбит F-86. Катапульт. .</t>
  </si>
  <si>
    <r>
      <t>Сошёл со ВПП при посадке в Мяогоу в сложных метеоусловиях, списан. (510th---</t>
    </r>
    <r>
      <rPr>
        <b/>
        <sz val="10"/>
        <rFont val="Times New Roman"/>
        <family val="1"/>
      </rPr>
      <t xml:space="preserve"> полная выработка топлива, вынужденная вне АД</t>
    </r>
  </si>
  <si>
    <t xml:space="preserve">Старший лейтенант Позняков В. Н. </t>
  </si>
  <si>
    <t>Подбит (предположительно F-86).</t>
  </si>
  <si>
    <t>Капитан Лебедев-Косов И. К.</t>
  </si>
  <si>
    <t>Старший лейтенант Шинаев И. И</t>
  </si>
  <si>
    <t>Капитан Бодня Ф. А</t>
  </si>
  <si>
    <t>Старший лейтенант Орлов А. Г.</t>
  </si>
  <si>
    <t>Капитан Хлопков С. И.</t>
  </si>
  <si>
    <t>Столкнулся с самолётом Басалаева</t>
  </si>
  <si>
    <t>Столкнулся с самолётом Хлопкова</t>
  </si>
  <si>
    <t>Капитан Юрин М. М.</t>
  </si>
  <si>
    <t>Потерян из-за ошибки пилота на посадке в Аньдун</t>
  </si>
  <si>
    <r>
      <t>Пилот выжил</t>
    </r>
    <r>
      <rPr>
        <b/>
        <sz val="10"/>
        <rFont val="Times New Roman"/>
        <family val="1"/>
      </rPr>
      <t xml:space="preserve"> (у 510th его нет!)</t>
    </r>
  </si>
  <si>
    <r>
      <t>Пилот катапультировался</t>
    </r>
    <r>
      <rPr>
        <b/>
        <sz val="10"/>
        <rFont val="Times New Roman"/>
        <family val="1"/>
      </rPr>
      <t xml:space="preserve"> (у 510th- его нет!)</t>
    </r>
    <r>
      <rPr>
        <sz val="10"/>
        <rFont val="Times New Roman"/>
        <family val="1"/>
      </rPr>
      <t xml:space="preserve">                                                                                            </t>
    </r>
  </si>
  <si>
    <t>ст-лт Сандаков</t>
  </si>
  <si>
    <t>в/б Сингисю</t>
  </si>
  <si>
    <t>катап</t>
  </si>
  <si>
    <t>676/518</t>
  </si>
  <si>
    <t>л-т Федоров Борис Васильевич</t>
  </si>
  <si>
    <r>
      <t>отказ</t>
    </r>
    <r>
      <rPr>
        <sz val="8"/>
        <color indexed="52"/>
        <rFont val="Arial"/>
        <family val="0"/>
      </rPr>
      <t xml:space="preserve"> </t>
    </r>
    <r>
      <rPr>
        <sz val="8"/>
        <rFont val="Arial"/>
        <family val="2"/>
      </rPr>
      <t>дв-ля в полёте</t>
    </r>
    <r>
      <rPr>
        <sz val="8"/>
        <color indexed="52"/>
        <rFont val="Arial"/>
        <family val="0"/>
      </rPr>
      <t>.</t>
    </r>
    <r>
      <rPr>
        <b/>
        <sz val="8"/>
        <color indexed="52"/>
        <rFont val="Arial"/>
        <family val="2"/>
      </rPr>
      <t xml:space="preserve"> Посадка на АД, С-т списан</t>
    </r>
  </si>
  <si>
    <t>условные обозначения</t>
  </si>
  <si>
    <t>к-н Капралов</t>
  </si>
  <si>
    <t xml:space="preserve">посадка </t>
  </si>
  <si>
    <t>р-н. аэр. Мяогоу</t>
  </si>
  <si>
    <t>погиб</t>
  </si>
  <si>
    <t>ГСС м-р Новоселов К.В</t>
  </si>
  <si>
    <t xml:space="preserve">Аньдун </t>
  </si>
  <si>
    <t>ст. л-т Опрышко П.Н.</t>
  </si>
  <si>
    <t>ст-лт Шаронов (скорее Вьюник Г.К)</t>
  </si>
  <si>
    <t>к-н Лепиков В.Н.</t>
  </si>
  <si>
    <t>415 иап.</t>
  </si>
  <si>
    <t>ст-лт Орешков Иван</t>
  </si>
  <si>
    <t>224 ап.</t>
  </si>
  <si>
    <t>Дапу, деблокировка подбит F-86</t>
  </si>
  <si>
    <t>Пилот жив, аварийная  посадка</t>
  </si>
  <si>
    <t>Майор Богданов Г. И.</t>
  </si>
  <si>
    <t>Сбит F-86 над Бугдин.</t>
  </si>
  <si>
    <t>Старший лейтенант Гаранкин А. А.</t>
  </si>
  <si>
    <t xml:space="preserve"> 415-й иап</t>
  </si>
  <si>
    <t>Сбит F-86 над Бугдин</t>
  </si>
  <si>
    <t>Майор Болотин Г. А</t>
  </si>
  <si>
    <r>
      <t xml:space="preserve">сбит на посадке в Дапу F-86 </t>
    </r>
    <r>
      <rPr>
        <b/>
        <sz val="8"/>
        <color indexed="10"/>
        <rFont val="Arial"/>
        <family val="2"/>
      </rPr>
      <t xml:space="preserve">. Погиб </t>
    </r>
  </si>
  <si>
    <t xml:space="preserve"> 676-й иап</t>
  </si>
  <si>
    <t>Капитан Царьков. А</t>
  </si>
  <si>
    <t xml:space="preserve">Пилот катапультировался и выжил. </t>
  </si>
  <si>
    <t>м-р Марченко Михаил</t>
  </si>
  <si>
    <t>ст. лт. Насонов М.П</t>
  </si>
  <si>
    <t>м - р Ефромеенко Я.Н</t>
  </si>
  <si>
    <t>к - н Гребёнкин Г.М</t>
  </si>
  <si>
    <t>к - н Гордеев И.И</t>
  </si>
  <si>
    <t>ст. лт. Бушмелев В.Ф</t>
  </si>
  <si>
    <t xml:space="preserve">ст. лт. Соков В.П </t>
  </si>
  <si>
    <t>ст. лт. Рейтаровский Б.Г</t>
  </si>
  <si>
    <t>ст. лт. Вердыш А.П</t>
  </si>
  <si>
    <t>ст. л-т Слабкин В.Ф</t>
  </si>
  <si>
    <t>ст.л-т Негодяев В.Ф</t>
  </si>
  <si>
    <t>ст.л-т Кухмаков Б.Д</t>
  </si>
  <si>
    <t>ст. л-т. Самусин Е.Н</t>
  </si>
  <si>
    <t>к - н Мурашёв В.Г</t>
  </si>
  <si>
    <t>ст. лт. Никулин П.Ф</t>
  </si>
  <si>
    <t>ст. лт. Рыбаков А.к.</t>
  </si>
  <si>
    <t>к - н Стадник Е.И.</t>
  </si>
  <si>
    <t>к - н Гришенчук В.Л.</t>
  </si>
  <si>
    <t>ст.л-т Титенко</t>
  </si>
  <si>
    <t>ст.л-т Куприн Н.Г.</t>
  </si>
  <si>
    <t>ст. лт. Красников Н.П.</t>
  </si>
  <si>
    <t>ст. лт. Кучеренко Е.П.</t>
  </si>
  <si>
    <t>ст. лт. Пушкарёв Б.В.</t>
  </si>
  <si>
    <t>ст. лт. Царенко В.Ф.</t>
  </si>
  <si>
    <r>
      <t>сбит F-86</t>
    </r>
    <r>
      <rPr>
        <sz val="8"/>
        <color indexed="10"/>
        <rFont val="Arial"/>
        <family val="0"/>
      </rPr>
      <t xml:space="preserve"> </t>
    </r>
    <r>
      <rPr>
        <sz val="8"/>
        <color indexed="12"/>
        <rFont val="Arial"/>
        <family val="2"/>
      </rPr>
      <t>на взлёте с Аньдун</t>
    </r>
    <r>
      <rPr>
        <sz val="8"/>
        <color indexed="10"/>
        <rFont val="Arial"/>
        <family val="0"/>
      </rPr>
      <t>.</t>
    </r>
    <r>
      <rPr>
        <sz val="8"/>
        <rFont val="Arial"/>
        <family val="2"/>
      </rPr>
      <t xml:space="preserve"> Катапультировался</t>
    </r>
    <r>
      <rPr>
        <sz val="8"/>
        <color indexed="10"/>
        <rFont val="Arial"/>
        <family val="0"/>
      </rPr>
      <t xml:space="preserve">. </t>
    </r>
    <r>
      <rPr>
        <b/>
        <sz val="8"/>
        <color indexed="10"/>
        <rFont val="Arial"/>
        <family val="2"/>
      </rPr>
      <t>Погиб.</t>
    </r>
  </si>
  <si>
    <t>ст. лт. Соловьёв Леонид</t>
  </si>
  <si>
    <t>ст. лт. Дорохов С.А.</t>
  </si>
  <si>
    <t>Пилот погиб, неудачн.катапульт. Не хватило высоты</t>
  </si>
  <si>
    <t>посадил горящий  МИГ,сгорел на ВПП. Пилот выжил</t>
  </si>
  <si>
    <t>к - н Блинов П.Н.</t>
  </si>
  <si>
    <t>к - н Баландин В.</t>
  </si>
  <si>
    <t>конч.топливо Аньдун,новый летчик. Погиб</t>
  </si>
  <si>
    <t>к - н Потапов Пётр Семёнович</t>
  </si>
  <si>
    <t>Пилот  погиб, неудачн. Катапульт, перелом позвоночника.</t>
  </si>
  <si>
    <t>лейт. Коршунов Борис Вас.</t>
  </si>
  <si>
    <t>к - н Криклевец Иван Петрович</t>
  </si>
  <si>
    <t>поврежд. Разбит на АД Аньдун</t>
  </si>
  <si>
    <t>ст. лт. Аверьянов М.</t>
  </si>
  <si>
    <t>ст. лт. Кашин В.В.</t>
  </si>
  <si>
    <t>несброс  ПТБ, посадка, авария в Мукдене</t>
  </si>
  <si>
    <t>ст. лт. Карпов И.И.</t>
  </si>
  <si>
    <t>п / п-к Горбунов Иван Мих.</t>
  </si>
  <si>
    <t>к-н Аликин Аркад. Георг.</t>
  </si>
  <si>
    <r>
      <t xml:space="preserve"> Сбит F-86. По мортирологу - </t>
    </r>
    <r>
      <rPr>
        <b/>
        <sz val="8"/>
        <color indexed="10"/>
        <rFont val="Arial"/>
        <family val="2"/>
      </rPr>
      <t>погиб в бою</t>
    </r>
  </si>
  <si>
    <t>ст. лт. Абидин М.Л.</t>
  </si>
  <si>
    <t>ст. лт. Герман А.А.</t>
  </si>
  <si>
    <t>лейт. Галин Александр. Ив.</t>
  </si>
  <si>
    <t>к - н  Белов Виктор Мих.</t>
  </si>
  <si>
    <t>к-н Блинов (только не Блинов, а Белов)</t>
  </si>
  <si>
    <t>ст. лт. Малеевский Л.И.</t>
  </si>
  <si>
    <t>ст. лт. Потибенко В.И.</t>
  </si>
  <si>
    <t>ст. лт. Луговцев Е.И.</t>
  </si>
  <si>
    <t>сбит F-86. Катапультировался с высоты 11 км.</t>
  </si>
  <si>
    <r>
      <t>781 Иап</t>
    </r>
    <r>
      <rPr>
        <b/>
        <sz val="8"/>
        <rFont val="Arial"/>
        <family val="0"/>
      </rPr>
      <t xml:space="preserve"> </t>
    </r>
    <r>
      <rPr>
        <sz val="8"/>
        <rFont val="Arial"/>
        <family val="2"/>
      </rPr>
      <t>ТОФ</t>
    </r>
  </si>
  <si>
    <t>ст.л-т Котов Н.К</t>
  </si>
  <si>
    <t>к - н Назаркин В.А</t>
  </si>
  <si>
    <r>
      <t xml:space="preserve">м - р Перевозчиков </t>
    </r>
    <r>
      <rPr>
        <sz val="8"/>
        <rFont val="Arial"/>
        <family val="2"/>
      </rPr>
      <t>П.А</t>
    </r>
  </si>
  <si>
    <t>к - н Скидан А.Д</t>
  </si>
  <si>
    <r>
      <t xml:space="preserve">подбит F-86. </t>
    </r>
    <r>
      <rPr>
        <b/>
        <i/>
        <sz val="9"/>
        <color indexed="52"/>
        <rFont val="Arial"/>
        <family val="2"/>
      </rPr>
      <t>Погиб</t>
    </r>
    <r>
      <rPr>
        <sz val="8"/>
        <color indexed="9"/>
        <rFont val="Arial"/>
        <family val="0"/>
      </rPr>
      <t xml:space="preserve"> при вынужденной вне АД</t>
    </r>
  </si>
  <si>
    <t>ст. лт. Образцов Б.А</t>
  </si>
  <si>
    <t>не вышел из штопора в бою с F-86. Катапультировал.</t>
  </si>
  <si>
    <t xml:space="preserve">ст. лт. Андрушко Н.Е </t>
  </si>
  <si>
    <t>сбит в бою с Ф-84. Катапультировался (возм. ЗА КНД)</t>
  </si>
  <si>
    <t>ст. лт. Шулятьев А.И</t>
  </si>
  <si>
    <r>
      <t xml:space="preserve">По мортирологу </t>
    </r>
    <r>
      <rPr>
        <b/>
        <sz val="8"/>
        <color indexed="10"/>
        <rFont val="Arial"/>
        <family val="2"/>
      </rPr>
      <t>- погиб в бою.</t>
    </r>
    <r>
      <rPr>
        <b/>
        <sz val="8"/>
        <color indexed="60"/>
        <rFont val="Arial"/>
        <family val="2"/>
      </rPr>
      <t xml:space="preserve"> На самом деле трен. полёт</t>
    </r>
  </si>
  <si>
    <t>останов дв-ля до боя с F-86. Катапультировался</t>
  </si>
  <si>
    <t>ст. лт. Есипко А.И</t>
  </si>
  <si>
    <t>к - н Достоевский А.В</t>
  </si>
  <si>
    <t>ст.лт. Овчинников А.П</t>
  </si>
  <si>
    <t xml:space="preserve">м-р Крамаренко С.Мак. </t>
  </si>
  <si>
    <t>сбит F-86 (возм.столкн.с F-86). Катапультировался</t>
  </si>
  <si>
    <r>
      <t>При выходе из атаки по F-80 в СМУ врезал</t>
    </r>
    <r>
      <rPr>
        <sz val="8"/>
        <color indexed="10"/>
        <rFont val="Arial"/>
        <family val="0"/>
      </rPr>
      <t>-</t>
    </r>
  </si>
  <si>
    <r>
      <t>в бою с F-80 столк с МиГом Бушмелева</t>
    </r>
    <r>
      <rPr>
        <sz val="8"/>
        <color indexed="10"/>
        <rFont val="Arial"/>
        <family val="0"/>
      </rPr>
      <t xml:space="preserve">. </t>
    </r>
    <r>
      <rPr>
        <b/>
        <sz val="8"/>
        <color indexed="10"/>
        <rFont val="Arial"/>
        <family val="2"/>
      </rPr>
      <t>Погиб</t>
    </r>
  </si>
  <si>
    <r>
      <t>подбит F-80.</t>
    </r>
    <r>
      <rPr>
        <sz val="8"/>
        <color indexed="52"/>
        <rFont val="Arial"/>
        <family val="0"/>
      </rPr>
      <t xml:space="preserve"> </t>
    </r>
    <r>
      <rPr>
        <b/>
        <sz val="8"/>
        <color indexed="10"/>
        <rFont val="Arial"/>
        <family val="2"/>
      </rPr>
      <t>Погиб</t>
    </r>
    <r>
      <rPr>
        <sz val="8"/>
        <color indexed="52"/>
        <rFont val="Arial"/>
        <family val="0"/>
      </rPr>
      <t xml:space="preserve"> </t>
    </r>
    <r>
      <rPr>
        <b/>
        <sz val="8"/>
        <color indexed="52"/>
        <rFont val="Arial"/>
        <family val="2"/>
      </rPr>
      <t xml:space="preserve">при посадке на АД </t>
    </r>
    <r>
      <rPr>
        <b/>
        <sz val="8"/>
        <color indexed="10"/>
        <rFont val="Arial"/>
        <family val="2"/>
      </rPr>
      <t>******</t>
    </r>
  </si>
  <si>
    <t>подбит F-86. вынужденная вне АД. С-т списан</t>
  </si>
  <si>
    <t>ст.лт. Яковлев И.И</t>
  </si>
  <si>
    <r>
      <t xml:space="preserve">сбит F-86. </t>
    </r>
    <r>
      <rPr>
        <sz val="8"/>
        <color indexed="12"/>
        <rFont val="Arial"/>
        <family val="2"/>
      </rPr>
      <t>Район Аньдун</t>
    </r>
    <r>
      <rPr>
        <sz val="8"/>
        <rFont val="Arial"/>
        <family val="0"/>
      </rPr>
      <t>. Катапультировался</t>
    </r>
  </si>
  <si>
    <r>
      <t xml:space="preserve">сбит F-86 </t>
    </r>
    <r>
      <rPr>
        <sz val="8"/>
        <color indexed="12"/>
        <rFont val="Arial"/>
        <family val="2"/>
      </rPr>
      <t>на взлёте</t>
    </r>
    <r>
      <rPr>
        <sz val="8"/>
        <rFont val="Arial"/>
        <family val="0"/>
      </rPr>
      <t>. Катапультировался</t>
    </r>
  </si>
  <si>
    <r>
      <t xml:space="preserve">сбит F-86 </t>
    </r>
    <r>
      <rPr>
        <sz val="8"/>
        <color indexed="12"/>
        <rFont val="Arial"/>
        <family val="2"/>
      </rPr>
      <t>на посадке</t>
    </r>
    <r>
      <rPr>
        <sz val="8"/>
        <rFont val="Arial"/>
        <family val="0"/>
      </rPr>
      <t>. Катапультировался</t>
    </r>
  </si>
  <si>
    <r>
      <t xml:space="preserve">сбит F-86 </t>
    </r>
    <r>
      <rPr>
        <sz val="8"/>
        <color indexed="12"/>
        <rFont val="Arial"/>
        <family val="2"/>
      </rPr>
      <t>в районе Мяугоу</t>
    </r>
    <r>
      <rPr>
        <sz val="8"/>
        <rFont val="Arial"/>
        <family val="0"/>
      </rPr>
      <t>. Катапультировался</t>
    </r>
  </si>
  <si>
    <r>
      <t xml:space="preserve">сбит F-86 </t>
    </r>
    <r>
      <rPr>
        <sz val="8"/>
        <color indexed="12"/>
        <rFont val="Arial"/>
        <family val="2"/>
      </rPr>
      <t>над Аньдун</t>
    </r>
    <r>
      <rPr>
        <sz val="8"/>
        <rFont val="Arial"/>
        <family val="0"/>
      </rPr>
      <t>. Катапультировался.</t>
    </r>
  </si>
  <si>
    <r>
      <t xml:space="preserve">сбит F-86 </t>
    </r>
    <r>
      <rPr>
        <sz val="8"/>
        <color indexed="12"/>
        <rFont val="Arial"/>
        <family val="2"/>
      </rPr>
      <t>над Дапу</t>
    </r>
    <r>
      <rPr>
        <sz val="8"/>
        <rFont val="Arial"/>
        <family val="0"/>
      </rPr>
      <t>. Катапультировался.</t>
    </r>
  </si>
  <si>
    <r>
      <t xml:space="preserve">сбит F-86 </t>
    </r>
    <r>
      <rPr>
        <sz val="8"/>
        <color indexed="12"/>
        <rFont val="Arial"/>
        <family val="2"/>
      </rPr>
      <t>на взлёте с Дапу</t>
    </r>
    <r>
      <rPr>
        <sz val="8"/>
        <rFont val="Arial"/>
        <family val="0"/>
      </rPr>
      <t>. Катапультировался.</t>
    </r>
  </si>
  <si>
    <r>
      <t xml:space="preserve">№5  Описание и здесь же потери за месяц                                           </t>
    </r>
    <r>
      <rPr>
        <b/>
        <i/>
        <sz val="8"/>
        <color indexed="18"/>
        <rFont val="Arial"/>
        <family val="2"/>
      </rPr>
      <t xml:space="preserve"> ( таблица</t>
    </r>
    <r>
      <rPr>
        <i/>
        <sz val="8"/>
        <rFont val="Arial"/>
        <family val="2"/>
      </rPr>
      <t xml:space="preserve"> </t>
    </r>
    <r>
      <rPr>
        <b/>
        <i/>
        <sz val="8"/>
        <color indexed="18"/>
        <rFont val="Arial"/>
        <family val="2"/>
      </rPr>
      <t>заполнена  "510-th", Авиабаза "КРОН" по данным КиТ, Набоки и Igor_Km 7/10-13)</t>
    </r>
  </si>
  <si>
    <r>
      <t xml:space="preserve">сбит F-86 </t>
    </r>
    <r>
      <rPr>
        <sz val="8"/>
        <color indexed="12"/>
        <rFont val="Arial"/>
        <family val="2"/>
      </rPr>
      <t>на посадке</t>
    </r>
    <r>
      <rPr>
        <sz val="8"/>
        <rFont val="Arial"/>
        <family val="0"/>
      </rPr>
      <t>. Катапультировался.</t>
    </r>
  </si>
  <si>
    <r>
      <t xml:space="preserve">сбит F-86 </t>
    </r>
    <r>
      <rPr>
        <sz val="8"/>
        <color indexed="12"/>
        <rFont val="Arial"/>
        <family val="2"/>
      </rPr>
      <t>над Мяугоу</t>
    </r>
    <r>
      <rPr>
        <sz val="8"/>
        <rFont val="Arial"/>
        <family val="0"/>
      </rPr>
      <t>. Катапультировался.</t>
    </r>
  </si>
  <si>
    <r>
      <t xml:space="preserve">сбит F-86 </t>
    </r>
    <r>
      <rPr>
        <sz val="8"/>
        <color indexed="12"/>
        <rFont val="Arial"/>
        <family val="2"/>
      </rPr>
      <t>на взлёте с Аньдун</t>
    </r>
    <r>
      <rPr>
        <sz val="8"/>
        <rFont val="Arial"/>
        <family val="0"/>
      </rPr>
      <t>. Катапультировался.</t>
    </r>
  </si>
  <si>
    <t>Безвозвратные потери 216-ой ИАД</t>
  </si>
  <si>
    <r>
      <t xml:space="preserve">сбит F-86 </t>
    </r>
    <r>
      <rPr>
        <sz val="8"/>
        <color indexed="12"/>
        <rFont val="Arial"/>
        <family val="2"/>
      </rPr>
      <t>на посадке в Дапу</t>
    </r>
    <r>
      <rPr>
        <sz val="8"/>
        <rFont val="Arial"/>
        <family val="0"/>
      </rPr>
      <t>. Катапультировался.</t>
    </r>
  </si>
  <si>
    <r>
      <t xml:space="preserve">сбит F-86 на взлёте </t>
    </r>
    <r>
      <rPr>
        <sz val="8"/>
        <color indexed="12"/>
        <rFont val="Arial"/>
        <family val="2"/>
      </rPr>
      <t>с Аньдун</t>
    </r>
    <r>
      <rPr>
        <sz val="8"/>
        <rFont val="Arial"/>
        <family val="0"/>
      </rPr>
      <t>. Катапультировался.</t>
    </r>
  </si>
  <si>
    <r>
      <t xml:space="preserve">сбит F-86 </t>
    </r>
    <r>
      <rPr>
        <sz val="8"/>
        <color indexed="12"/>
        <rFont val="Arial"/>
        <family val="2"/>
      </rPr>
      <t>на посадке в Мяугоу</t>
    </r>
    <r>
      <rPr>
        <sz val="8"/>
        <rFont val="Arial"/>
        <family val="0"/>
      </rPr>
      <t>. Катапультировался.</t>
    </r>
  </si>
  <si>
    <t>Потеряны из-за ошибок на посадке во всех вылетах</t>
  </si>
  <si>
    <t>Сбиты над аэродромами, на взлётах и посадках.</t>
  </si>
  <si>
    <t>окт 1952</t>
  </si>
  <si>
    <t>17 дек 52</t>
  </si>
  <si>
    <t xml:space="preserve">Сбит F-86 в районе Тэйсю </t>
  </si>
  <si>
    <t>Сбит F-86 в районе Ансю. По другим данным F-84 - так и на Основной</t>
  </si>
  <si>
    <t>Сбит (очевидно F-86)</t>
  </si>
  <si>
    <r>
      <t xml:space="preserve">Сбит F-86. </t>
    </r>
    <r>
      <rPr>
        <sz val="10"/>
        <color indexed="10"/>
        <rFont val="Times New Roman"/>
        <family val="1"/>
      </rPr>
      <t>Но он отстутствует в списке КиТ - на Основную не перенёс</t>
    </r>
    <r>
      <rPr>
        <sz val="10"/>
        <rFont val="Times New Roman"/>
        <family val="1"/>
      </rPr>
      <t>.</t>
    </r>
  </si>
  <si>
    <r>
      <t xml:space="preserve">Небоевая потеря, вошёл в штопор и разбился - </t>
    </r>
    <r>
      <rPr>
        <sz val="10"/>
        <color indexed="10"/>
        <rFont val="Times New Roman"/>
        <family val="1"/>
      </rPr>
      <t>я внёс как боевую</t>
    </r>
  </si>
  <si>
    <r>
      <t xml:space="preserve">Подбит F-86, разбился при аварийной посадке. </t>
    </r>
    <r>
      <rPr>
        <sz val="10"/>
        <color indexed="10"/>
        <rFont val="Times New Roman"/>
        <family val="1"/>
      </rPr>
      <t>По КиТ - вне АД</t>
    </r>
  </si>
  <si>
    <t>ст.лт. Ковалёв</t>
  </si>
  <si>
    <r>
      <t xml:space="preserve">351 Иап </t>
    </r>
    <r>
      <rPr>
        <sz val="8"/>
        <color indexed="12"/>
        <rFont val="Arial"/>
        <family val="2"/>
      </rPr>
      <t>ночн</t>
    </r>
  </si>
  <si>
    <t>Столкновение с F-94 Старфайр. Катапультировался.</t>
  </si>
  <si>
    <t>19 янв 53</t>
  </si>
  <si>
    <t>к-н Андрущенко В.Д.</t>
  </si>
  <si>
    <t>фефр. 53</t>
  </si>
  <si>
    <t>16 июля 53</t>
  </si>
  <si>
    <r>
      <t>сбит F-86</t>
    </r>
    <r>
      <rPr>
        <sz val="8"/>
        <color indexed="10"/>
        <rFont val="Arial"/>
        <family val="0"/>
      </rPr>
      <t xml:space="preserve"> </t>
    </r>
    <r>
      <rPr>
        <sz val="8"/>
        <color indexed="12"/>
        <rFont val="Arial"/>
        <family val="2"/>
      </rPr>
      <t>над Дапу</t>
    </r>
    <r>
      <rPr>
        <sz val="8"/>
        <color indexed="10"/>
        <rFont val="Arial"/>
        <family val="0"/>
      </rPr>
      <t xml:space="preserve">. </t>
    </r>
    <r>
      <rPr>
        <sz val="8"/>
        <rFont val="Arial"/>
        <family val="2"/>
      </rPr>
      <t>Катапультировался</t>
    </r>
    <r>
      <rPr>
        <sz val="8"/>
        <color indexed="10"/>
        <rFont val="Arial"/>
        <family val="0"/>
      </rPr>
      <t xml:space="preserve">. </t>
    </r>
    <r>
      <rPr>
        <b/>
        <sz val="8"/>
        <color indexed="10"/>
        <rFont val="Arial"/>
        <family val="2"/>
      </rPr>
      <t>Погиб.</t>
    </r>
  </si>
  <si>
    <t>ст. лт. Лобышев В.</t>
  </si>
  <si>
    <t>ст. лт. Чепусов Д.И.</t>
  </si>
  <si>
    <t>ст. лт. Баранников Н.В.</t>
  </si>
  <si>
    <t>ст. лт. Антипов А.</t>
  </si>
  <si>
    <t>к - н Чернавин В.С.</t>
  </si>
  <si>
    <t>ст. лт. Васильев В.К.</t>
  </si>
  <si>
    <t>Полная выработка топлива. Катапульт.</t>
  </si>
  <si>
    <t>ст. лт. Гончаров М.</t>
  </si>
  <si>
    <t>Оставлены при катапультировании во всех вылетах</t>
  </si>
  <si>
    <t>к-н Лазарев Василий Никитович</t>
  </si>
  <si>
    <t>Пивоваренко Григорий Михайлович</t>
  </si>
  <si>
    <t>ст.-л-т Вадковский Борис</t>
  </si>
  <si>
    <t>Хакусен</t>
  </si>
  <si>
    <t>ст.лт Жадан Олег</t>
  </si>
  <si>
    <t>Ст..л-т Соколов Николай Павлович</t>
  </si>
  <si>
    <t>224 иап</t>
  </si>
  <si>
    <t>Подбит Ф-86 над  Супхун ГЭС Сел на лед вдхр, самолет  утонул.</t>
  </si>
  <si>
    <t>Пилот погиб  в  машине</t>
  </si>
  <si>
    <t>Ильяшенко Сергей Николаевич</t>
  </si>
  <si>
    <t>Сбит Ф-86 над  Супхун ГЭС</t>
  </si>
  <si>
    <t>Пилот  катапультировался  и выжил</t>
  </si>
  <si>
    <t>Ст.-лт Мищенко Виталий Михайлович</t>
  </si>
  <si>
    <t>726 иап</t>
  </si>
  <si>
    <t>Сбит (предположит) Ф-86</t>
  </si>
  <si>
    <t>Пилот  погиб</t>
  </si>
  <si>
    <t>К-н Андрущенко В.Д.</t>
  </si>
  <si>
    <t>578 иап ТОФ</t>
  </si>
  <si>
    <t>Пилот  выжил</t>
  </si>
  <si>
    <t>913 иап</t>
  </si>
  <si>
    <t>Ст.лт Земцов</t>
  </si>
  <si>
    <t>Отказ двигателя в полете</t>
  </si>
  <si>
    <t>Удовиков Г.М. (дата  нечеткая)</t>
  </si>
  <si>
    <t>Потеря ориентировки.  Вынужд. Посадка на Ляодунском п-ове (р-н Сюйчжоу)</t>
  </si>
  <si>
    <t>Ст-лт Сенюткин Б.Г.</t>
  </si>
  <si>
    <t>535 иап</t>
  </si>
  <si>
    <t>Потеря ориентировки.  Снегопад. Вынужд. посадка в р-не  Аньдун</t>
  </si>
  <si>
    <t>Пилот выжил (повредил  позвоночник)</t>
  </si>
  <si>
    <t>Л-т Демьянов И.К.</t>
  </si>
  <si>
    <t>913 ИАП</t>
  </si>
  <si>
    <t>Сбит Ф-86</t>
  </si>
  <si>
    <t>Маслеев Федор Ильич</t>
  </si>
  <si>
    <t>535 ИАП</t>
  </si>
  <si>
    <t>Подбит Ф-86, сел на брюхо вне  ВПП Дапу</t>
  </si>
  <si>
    <t>К-н Зеленский И.Ф</t>
  </si>
  <si>
    <t xml:space="preserve">22 нояб </t>
  </si>
  <si>
    <t xml:space="preserve">26 нояб </t>
  </si>
  <si>
    <t xml:space="preserve">6 нояб </t>
  </si>
  <si>
    <t>Подбит Ф-86,р-н Супхун, вынужден.посад, сработала катапульта через фонарь.</t>
  </si>
  <si>
    <t>Пилот  погиб.</t>
  </si>
  <si>
    <t>М-р Бабич С.И.</t>
  </si>
  <si>
    <t>сбит Ф-86 р-н Ансю (рейд к Японскому морю)</t>
  </si>
  <si>
    <t>Пилот  катапультировался  и выжил (над санаторием)</t>
  </si>
  <si>
    <t>Ст.лт.  Смирнов</t>
  </si>
  <si>
    <t>п/ПК Акимов П.С.</t>
  </si>
  <si>
    <t>Ф-86 Супхун ГЭС, на заходе на запасной АД</t>
  </si>
  <si>
    <t>Заболотный Петр Петрович</t>
  </si>
  <si>
    <t xml:space="preserve"> Ф-86 Супхун ГЭС, на заходе на запасной АД</t>
  </si>
  <si>
    <t>II пол.02</t>
  </si>
  <si>
    <t>Ст.-лт Попов А.К</t>
  </si>
  <si>
    <t>Пилот    выжил.</t>
  </si>
  <si>
    <t>Селиверверстов Василий Митрофанович (ком 1аэ)</t>
  </si>
  <si>
    <t>878 ИАП</t>
  </si>
  <si>
    <t>Ф-86,попытка  «коробочки»</t>
  </si>
  <si>
    <t>Пилот, покинул самолет  перевернув его..</t>
  </si>
  <si>
    <t>Ст.-лт Чепусов Дмитрий Иванович</t>
  </si>
  <si>
    <t>Подбит  Ф-86, при  посадке столнунулся с сопкой</t>
  </si>
  <si>
    <t>ст.лт.Рочикашвили Василий (Васо) Иванович</t>
  </si>
  <si>
    <t>Подбит  Ф-86, при  посадке выскочил за  ВПП, врезался  в бруствер</t>
  </si>
  <si>
    <t>Пилот  погиб (д. похорон Сталина)</t>
  </si>
  <si>
    <t>Ст-лт Куан Вадим  Николаевич</t>
  </si>
  <si>
    <t>Уходя из под атаки Ф-86, штопор на малой высоте</t>
  </si>
  <si>
    <t>Ст-лт Христофоров Н.А.</t>
  </si>
  <si>
    <t>ст.л-т Андрушко Н.Е</t>
  </si>
  <si>
    <t>Ф-86</t>
  </si>
  <si>
    <t>Пилот  катапультировался и выжил</t>
  </si>
  <si>
    <t>Л-т Строилов Е.</t>
  </si>
  <si>
    <t>Столкнулся сведущим, отбил хвост</t>
  </si>
  <si>
    <t>Ст-лт. Одинцов Н.К.</t>
  </si>
  <si>
    <t>Столкновение, срезан хвост</t>
  </si>
  <si>
    <t>Пилот  катапультировался  (повр. позвоночник)</t>
  </si>
  <si>
    <t>Ст. лт. Седашев Владимир Николаевич</t>
  </si>
  <si>
    <t>518 ИАП</t>
  </si>
  <si>
    <t>Ст-лт Кабанов В.Я.</t>
  </si>
  <si>
    <t>Подбит  Ф-86, р-н Супхун ГЭС</t>
  </si>
  <si>
    <t>Ст-лт Лапыгин В.Н.</t>
  </si>
  <si>
    <t>К-н Ильиных</t>
  </si>
  <si>
    <t>781 ИАП ТОФ</t>
  </si>
  <si>
    <t>Ст.лт Мотанахи В.И.</t>
  </si>
  <si>
    <t>726иап</t>
  </si>
  <si>
    <t>Перегрузка, отвалилось крыло</t>
  </si>
  <si>
    <t>298 НИАП</t>
  </si>
  <si>
    <t xml:space="preserve">Ночн. катастрофа  посадке Аньдун </t>
  </si>
  <si>
    <t>Пилот погиб(единственная  потеря полка)</t>
  </si>
  <si>
    <t>Ст.лт.  Попов А.К.</t>
  </si>
  <si>
    <t>К-н Федорец С.А.</t>
  </si>
  <si>
    <t>913-</t>
  </si>
  <si>
    <t>Ст-лт Марков Владимир Сереггевич</t>
  </si>
  <si>
    <t>Ф-86 р-н. Дээгуандонг</t>
  </si>
  <si>
    <t>К-н Лазарев Василий Николаевич</t>
  </si>
  <si>
    <t>676 иап</t>
  </si>
  <si>
    <t>к-н Батраков Н. Д.</t>
  </si>
  <si>
    <t>Ф-86 р-н Ансю</t>
  </si>
  <si>
    <t>Ст-лт  Каменщиков Василий  Григорьевич</t>
  </si>
  <si>
    <t>Ст.лт Колесников Л.П.</t>
  </si>
  <si>
    <t>224 ИАП</t>
  </si>
  <si>
    <t>Ф-86 Супхун</t>
  </si>
  <si>
    <t>Ст.лт Заболотный П.П.</t>
  </si>
  <si>
    <t>Ст.лт. Борисов Ю.Б.</t>
  </si>
  <si>
    <t>полет к Супхуну,на обратном  пути окончилось топливо</t>
  </si>
  <si>
    <t>Ст.лт Кривич В.П.</t>
  </si>
  <si>
    <t>Ф-86, пристроились  к группе  МИГ  с не сброшенными  ПТБ</t>
  </si>
  <si>
    <t xml:space="preserve">Ст.лт. Рыбаков Алексей Константинович  </t>
  </si>
  <si>
    <t>К-н Стадник Е.И.</t>
  </si>
  <si>
    <t>Пилот Погиб</t>
  </si>
  <si>
    <t>Ст.л-т Титенко</t>
  </si>
  <si>
    <t>535 (ИАП?)</t>
  </si>
  <si>
    <t>Ст.лт Пронин Иван Васильевич</t>
  </si>
  <si>
    <t>415 иап</t>
  </si>
  <si>
    <t>Ст.лт. Куприн Н.Г.</t>
  </si>
  <si>
    <t xml:space="preserve">ст.лт Тимошин Василий Степанович  </t>
  </si>
  <si>
    <t>в/б Ансю</t>
  </si>
  <si>
    <t xml:space="preserve">ст.лт Красников Н.П  </t>
  </si>
  <si>
    <t>ст.л-т Соловьев Леонид</t>
  </si>
  <si>
    <t>выработка топл.</t>
  </si>
  <si>
    <t>взлет Аньдун</t>
  </si>
  <si>
    <t>Пилот погиб, неудачн.катапульт.</t>
  </si>
  <si>
    <t>ст.лт Кучеренко Е.П.</t>
  </si>
  <si>
    <t>взлет Дапу</t>
  </si>
  <si>
    <t>посадка Дапу</t>
  </si>
  <si>
    <t>Борисов Василий Иванович</t>
  </si>
  <si>
    <t>разбился на посадке</t>
  </si>
  <si>
    <t>Потапов Петр Сменович</t>
  </si>
  <si>
    <t>Пилот  погиб, неудачн. катапульт.</t>
  </si>
  <si>
    <t>лт.Крикливец Иван Петрович</t>
  </si>
  <si>
    <t>Пилот погиб,  катапульт. но утонул в  вдхр.</t>
  </si>
  <si>
    <t>лт.Коршунов Борис Васильевич</t>
  </si>
  <si>
    <t>лт. Плетнев</t>
  </si>
  <si>
    <t>ст. л-т Кашин В.В.</t>
  </si>
  <si>
    <r>
      <t xml:space="preserve">Разбился на посадке в Дапу по небоевой причине </t>
    </r>
    <r>
      <rPr>
        <sz val="10"/>
        <color indexed="10"/>
        <rFont val="Times New Roman"/>
        <family val="1"/>
      </rPr>
      <t>(но вылет-то боевой, хотя на АД - исправил)</t>
    </r>
  </si>
  <si>
    <r>
      <t xml:space="preserve">в районе, совершил аварийную </t>
    </r>
    <r>
      <rPr>
        <sz val="10"/>
        <color indexed="10"/>
        <rFont val="Times New Roman"/>
        <family val="1"/>
      </rPr>
      <t>(вынужденную)</t>
    </r>
    <r>
      <rPr>
        <sz val="10"/>
        <rFont val="Times New Roman"/>
        <family val="1"/>
      </rPr>
      <t xml:space="preserve"> посадку вне аэродрома посадку и уничтожен</t>
    </r>
  </si>
  <si>
    <t xml:space="preserve">подбит F-86. Вынужденная посадка. </t>
  </si>
  <si>
    <t>ст. л-т Аверьянов М.</t>
  </si>
  <si>
    <t>тренировочный  полет, валежка</t>
  </si>
  <si>
    <t>ст.лт. Пустоваров</t>
  </si>
  <si>
    <t>подбит,    авария на посадке</t>
  </si>
  <si>
    <t>к-н Карпов И.И.</t>
  </si>
  <si>
    <t>к-н Христофоров Н.А</t>
  </si>
  <si>
    <t>к-н Аликин Аркадий Георгиевич</t>
  </si>
  <si>
    <t>прикрыл ведущего. Комполка</t>
  </si>
  <si>
    <t>две пули в позвоночник</t>
  </si>
  <si>
    <t>взлет с Аньдуна,</t>
  </si>
  <si>
    <t>не успел сброс ПТб</t>
  </si>
  <si>
    <t>расстрелян при спуске</t>
  </si>
  <si>
    <t>ст.лт. Левчатов</t>
  </si>
  <si>
    <t>тренировочный</t>
  </si>
  <si>
    <t>оторвался ПТБ и перебил руль  управления</t>
  </si>
  <si>
    <t>ст.лт Абидин М.Л.</t>
  </si>
  <si>
    <t>р-н Мяогоу</t>
  </si>
  <si>
    <t>посадка</t>
  </si>
  <si>
    <t>посадка 15 м. (последняя потеря полка)</t>
  </si>
  <si>
    <t>неправильня поза при катапульт, сломал позвонок</t>
  </si>
  <si>
    <t>Борисов Ю.Б</t>
  </si>
  <si>
    <t>обстрелян на посадке</t>
  </si>
  <si>
    <t>дапу</t>
  </si>
  <si>
    <t>ст.лт Германов А.А.</t>
  </si>
  <si>
    <t>дебл. Дапу</t>
  </si>
  <si>
    <t>ст,лт Малевский Л.И.</t>
  </si>
  <si>
    <t>после боя-на Мукден</t>
  </si>
  <si>
    <t>нехватило топлива, по команде катап.</t>
  </si>
  <si>
    <t>р-н аэр.</t>
  </si>
  <si>
    <t>ав. Посадка сам. разбит</t>
  </si>
  <si>
    <t>ст.лт Шишкин Г.П.</t>
  </si>
  <si>
    <t>ст.лт. Павлов</t>
  </si>
  <si>
    <t>новый пилот</t>
  </si>
  <si>
    <t>ст. лт.Потибенько В.И.</t>
  </si>
  <si>
    <t>Ст-лт ШКУРКО Николай Иванович</t>
  </si>
  <si>
    <t>позвоночник,комиссован</t>
  </si>
  <si>
    <t>супхун</t>
  </si>
  <si>
    <t>закрутило парашют/ последний погибший</t>
  </si>
  <si>
    <t>ст.лт. Луговцов Е.И</t>
  </si>
  <si>
    <t>в/б 11000 м.</t>
  </si>
  <si>
    <t>побили китайцы/последний сбитый</t>
  </si>
  <si>
    <t>11 нояб</t>
  </si>
  <si>
    <t>9 нояб</t>
  </si>
  <si>
    <t>18 нояб</t>
  </si>
  <si>
    <t>139 Гвиап</t>
  </si>
  <si>
    <t>28 Гвиап</t>
  </si>
  <si>
    <t>28 ИАД</t>
  </si>
  <si>
    <t>151 ГИАД</t>
  </si>
  <si>
    <t>6 дек</t>
  </si>
  <si>
    <t>ст. лт. Таршинов А.И.</t>
  </si>
  <si>
    <t>29 Гвиап</t>
  </si>
  <si>
    <t>50 ИАД</t>
  </si>
  <si>
    <t>лейт. Сериков Н.Н.</t>
  </si>
  <si>
    <t>4 дек</t>
  </si>
  <si>
    <t>17 дек</t>
  </si>
  <si>
    <t>управление</t>
  </si>
  <si>
    <t>22 дек</t>
  </si>
  <si>
    <t>177 Иап</t>
  </si>
  <si>
    <t>ст. лт. Зуб А.А.</t>
  </si>
  <si>
    <t>23 янв</t>
  </si>
  <si>
    <t>1951 - й год</t>
  </si>
  <si>
    <t>сбит F-86. катапультировался</t>
  </si>
  <si>
    <t>24 янв</t>
  </si>
  <si>
    <t>23 фев</t>
  </si>
  <si>
    <t>12 марта</t>
  </si>
  <si>
    <t>17 марта</t>
  </si>
  <si>
    <t>к - н Дубровин В.М.</t>
  </si>
  <si>
    <t>72 Гвиап</t>
  </si>
  <si>
    <t>24 марта</t>
  </si>
  <si>
    <t>к - н Савинов Ю.П.</t>
  </si>
  <si>
    <t>3 апреля</t>
  </si>
  <si>
    <t>ст. лт. Никитченко П.Д.</t>
  </si>
  <si>
    <t>176 Гвиап</t>
  </si>
  <si>
    <t>324 ИАД</t>
  </si>
  <si>
    <t>подбит F-86. Посадка на АД. С-т списан</t>
  </si>
  <si>
    <t>7 апреля</t>
  </si>
  <si>
    <t>сбит F-86. Катапультировался</t>
  </si>
  <si>
    <t>9 апреля</t>
  </si>
  <si>
    <t>196 Иап</t>
  </si>
  <si>
    <t>22 апреля</t>
  </si>
  <si>
    <t>24 апреля</t>
  </si>
  <si>
    <t>1 мая</t>
  </si>
  <si>
    <t>20 мая</t>
  </si>
  <si>
    <t>31 мая</t>
  </si>
  <si>
    <t>1 июня</t>
  </si>
  <si>
    <t>ст. лт. Стельмах Ев. М.</t>
  </si>
  <si>
    <t>18 Гвиап</t>
  </si>
  <si>
    <t>303 ИАД</t>
  </si>
  <si>
    <t>земле в перестрелке со своими. Не знал.</t>
  </si>
  <si>
    <t>5 июня</t>
  </si>
  <si>
    <t>17 июня</t>
  </si>
  <si>
    <t>ст. лт. Щукин Лев. Кир.</t>
  </si>
  <si>
    <t>18 июня</t>
  </si>
  <si>
    <t>м-р Субботин Сераф. П</t>
  </si>
  <si>
    <t>20 июня</t>
  </si>
  <si>
    <t>23 июня</t>
  </si>
  <si>
    <t>25 июня</t>
  </si>
  <si>
    <t>ст. лт. Агеев Н.А.</t>
  </si>
  <si>
    <t>26 июня</t>
  </si>
  <si>
    <t>ст. лт. Агранович Е.Н.</t>
  </si>
  <si>
    <t>17 Иап</t>
  </si>
  <si>
    <t>8 июля</t>
  </si>
  <si>
    <t>523 Иап</t>
  </si>
  <si>
    <t>-</t>
  </si>
  <si>
    <t>ст. лт. Павловский П.Т.</t>
  </si>
  <si>
    <t>ст. лт. Обухов Б.А.</t>
  </si>
  <si>
    <t>18 август</t>
  </si>
  <si>
    <t>ст.лт. Гаврильченко Н.С.</t>
  </si>
  <si>
    <t>19 август</t>
  </si>
  <si>
    <t>лейт. Кондрашёв В.Т.</t>
  </si>
  <si>
    <t>24 август</t>
  </si>
  <si>
    <t xml:space="preserve">ст.лт. Шеварев А. М. </t>
  </si>
  <si>
    <t>лейт. Свистун Г.К.</t>
  </si>
  <si>
    <t>2 сент</t>
  </si>
  <si>
    <t>ст. лт. Колпиков С. Т.</t>
  </si>
  <si>
    <t>ст. лт. Акатов В.Н.</t>
  </si>
  <si>
    <t>9 сент</t>
  </si>
  <si>
    <t>11 сент</t>
  </si>
  <si>
    <t>лейт. Божко А.Т.</t>
  </si>
  <si>
    <t>19 сент</t>
  </si>
  <si>
    <t>к - н. Сохань В. А.</t>
  </si>
  <si>
    <t>к - н. Тюлеяв Ив. Ив</t>
  </si>
  <si>
    <t>сбит Ф-84. Катапультировался</t>
  </si>
  <si>
    <t>1 октября</t>
  </si>
  <si>
    <t>сбит F-86. Катапультировался (2-й раз)</t>
  </si>
  <si>
    <t>2 октября</t>
  </si>
  <si>
    <t>к - н. Морозов И.Н.</t>
  </si>
  <si>
    <t xml:space="preserve">ст.лт. Москвичёв </t>
  </si>
  <si>
    <t>12 октябр</t>
  </si>
  <si>
    <t>к - н. Бабонин Н.В.</t>
  </si>
  <si>
    <t>23 октябр</t>
  </si>
  <si>
    <t>ст. лт. Хуртин В.М.</t>
  </si>
  <si>
    <t>24 октябр</t>
  </si>
  <si>
    <t>ст. лт. Дьяченко Г.Х.</t>
  </si>
  <si>
    <t>26 октябр</t>
  </si>
  <si>
    <t>ст. лт. Корданов Б.А.</t>
  </si>
  <si>
    <t>ст. лт. Шебанов Ф.Ак.</t>
  </si>
  <si>
    <t>сбит Ф-84 или Ф-80 под большим ракурсом</t>
  </si>
  <si>
    <t>8 ноябрь</t>
  </si>
  <si>
    <t>ст.лт. Травин А.Ф.</t>
  </si>
  <si>
    <t>2 ноябрь</t>
  </si>
  <si>
    <t>4 ноябрь</t>
  </si>
  <si>
    <t>к - н. Митрофанов Н.И.</t>
  </si>
  <si>
    <t>ст. лт. Филимонов В.П.</t>
  </si>
  <si>
    <t>26 ноябрь</t>
  </si>
  <si>
    <t>ст.лт. Крупчатников С.Д</t>
  </si>
  <si>
    <t>27 ноябрь</t>
  </si>
  <si>
    <t>28 ноябрь</t>
  </si>
  <si>
    <t>к - н Шаталов Герм. Т.</t>
  </si>
  <si>
    <t>5 дек</t>
  </si>
  <si>
    <t>ст.лт. Батуров А.И.</t>
  </si>
  <si>
    <t>ст.лт. Рыжков А.Д.</t>
  </si>
  <si>
    <t>11 дек</t>
  </si>
  <si>
    <t>ст.лт. Зыков М.А.</t>
  </si>
  <si>
    <t>13 дек</t>
  </si>
  <si>
    <t>ст.лт. Горский И.А.</t>
  </si>
  <si>
    <t>28 дек</t>
  </si>
  <si>
    <t>ст.лт. Шестопалов В.Н.</t>
  </si>
  <si>
    <t>1952 - й год</t>
  </si>
  <si>
    <t>6 янв</t>
  </si>
  <si>
    <t>ст.лт. Степанов В.И.</t>
  </si>
  <si>
    <t>7 янв</t>
  </si>
  <si>
    <t>к - н  Абакумов Б. Степ.</t>
  </si>
  <si>
    <t>11 янв</t>
  </si>
  <si>
    <t>к -н. Щукин Лев. Кир.</t>
  </si>
  <si>
    <t>17 янв</t>
  </si>
  <si>
    <t>16 янв</t>
  </si>
  <si>
    <t xml:space="preserve">ст.лт. Сапожников Б.П. </t>
  </si>
  <si>
    <t>ст.лт. Филлипов А.В.</t>
  </si>
  <si>
    <t>20 янв</t>
  </si>
  <si>
    <t>25 янв</t>
  </si>
  <si>
    <t>30 янв</t>
  </si>
  <si>
    <t>9 февр</t>
  </si>
  <si>
    <t>ст.лт. Троицкий Иг. Ил.</t>
  </si>
  <si>
    <t>16 Иап</t>
  </si>
  <si>
    <t>97 ИАД</t>
  </si>
  <si>
    <t>11 февр</t>
  </si>
  <si>
    <t xml:space="preserve">ст.лт. Шальнов К.Т. </t>
  </si>
  <si>
    <t>17 февр</t>
  </si>
  <si>
    <t>ст.лт. Котовщиков Г.Дм</t>
  </si>
  <si>
    <t>256 Иап</t>
  </si>
  <si>
    <t>190 ИАД</t>
  </si>
  <si>
    <t>19 февр</t>
  </si>
  <si>
    <t>к - н  Мусканцев</t>
  </si>
  <si>
    <t>148 Гвиап</t>
  </si>
  <si>
    <t>20 февр</t>
  </si>
  <si>
    <t xml:space="preserve">ст.лт. Таркан Вл. Фёд. </t>
  </si>
  <si>
    <t>494 Иап</t>
  </si>
  <si>
    <t>21 февр</t>
  </si>
  <si>
    <t>ст.лт. Кожевников А.Павл.</t>
  </si>
  <si>
    <r>
      <t>бой с F-80</t>
    </r>
    <r>
      <rPr>
        <sz val="8"/>
        <color indexed="10"/>
        <rFont val="Arial"/>
        <family val="0"/>
      </rPr>
      <t xml:space="preserve">. </t>
    </r>
    <r>
      <rPr>
        <sz val="8"/>
        <rFont val="Arial"/>
        <family val="2"/>
      </rPr>
      <t>Катапультировался</t>
    </r>
    <r>
      <rPr>
        <sz val="8"/>
        <color indexed="10"/>
        <rFont val="Arial"/>
        <family val="0"/>
      </rPr>
      <t xml:space="preserve">. </t>
    </r>
    <r>
      <rPr>
        <b/>
        <sz val="8"/>
        <color indexed="10"/>
        <rFont val="Arial"/>
        <family val="2"/>
      </rPr>
      <t>Погиб</t>
    </r>
    <r>
      <rPr>
        <sz val="8"/>
        <color indexed="10"/>
        <rFont val="Arial"/>
        <family val="0"/>
      </rPr>
      <t xml:space="preserve">. </t>
    </r>
    <r>
      <rPr>
        <sz val="8"/>
        <rFont val="Arial"/>
        <family val="2"/>
      </rPr>
      <t>предп. дефф стабилиз</t>
    </r>
    <r>
      <rPr>
        <sz val="8"/>
        <color indexed="10"/>
        <rFont val="Arial"/>
        <family val="0"/>
      </rPr>
      <t>.</t>
    </r>
  </si>
  <si>
    <t>ст.лт. Шершаков Вас.Ник.</t>
  </si>
  <si>
    <t>22 февр</t>
  </si>
  <si>
    <t>24 февр</t>
  </si>
  <si>
    <t>821 Иап</t>
  </si>
  <si>
    <t>27 февр</t>
  </si>
  <si>
    <t>ст.лт. Деревянко Л. Петр.</t>
  </si>
  <si>
    <t>3 марта</t>
  </si>
  <si>
    <t xml:space="preserve">к - н  Савичев </t>
  </si>
  <si>
    <t>11 марта</t>
  </si>
  <si>
    <t>ст.лт. Прохоров Анат. Ив.</t>
  </si>
  <si>
    <t>ст.лт. Иванов</t>
  </si>
  <si>
    <r>
      <t>исправил</t>
    </r>
    <r>
      <rPr>
        <sz val="10"/>
        <rFont val="Times New Roman"/>
        <family val="1"/>
      </rPr>
      <t>.</t>
    </r>
  </si>
  <si>
    <r>
      <t xml:space="preserve">Сбит F-86.   </t>
    </r>
    <r>
      <rPr>
        <sz val="10"/>
        <color indexed="10"/>
        <rFont val="Times New Roman"/>
        <family val="1"/>
      </rPr>
      <t xml:space="preserve">Я не настаиваю, но в статье Сеидова он погиб в самолёте. Так же было и у меня. </t>
    </r>
  </si>
  <si>
    <t>ТОФ</t>
  </si>
  <si>
    <t>ст.лт. Попов А.К.</t>
  </si>
  <si>
    <t>ст.лт. Зинаков Ник. Ив.</t>
  </si>
  <si>
    <t>к - н  Рой Ал. Игнат.</t>
  </si>
  <si>
    <t>16 марта</t>
  </si>
  <si>
    <t>ст.лт. Колесников Сер. И.</t>
  </si>
  <si>
    <t>20 марта</t>
  </si>
  <si>
    <t>21 марта</t>
  </si>
  <si>
    <t>ст.лт. Смирнов Б. Сер.</t>
  </si>
  <si>
    <t>ст.лт. Тютиков Ген. Тим.</t>
  </si>
  <si>
    <t>к - н  Любовинкин П. Сер.</t>
  </si>
  <si>
    <t>ст.лт. Филлипов Ев. Викт.</t>
  </si>
  <si>
    <t>к - н  Федосеев</t>
  </si>
  <si>
    <t>сбит своей ЗА. Катапультировался.</t>
  </si>
  <si>
    <t>л-т. Мандровский В.Макс.</t>
  </si>
  <si>
    <t>ст.лт. Омельченко И. Мит.</t>
  </si>
  <si>
    <t>ст.лт. Черников Ник. Ив.</t>
  </si>
  <si>
    <t>подбит F-86. посадка на АД с ост. двиг с-т списан.</t>
  </si>
  <si>
    <t>25 марта</t>
  </si>
  <si>
    <t>ст.лт. Вязников Георг. М.</t>
  </si>
  <si>
    <t>1 апреля</t>
  </si>
  <si>
    <t>ст.лт. Мильчутский Гр. С.</t>
  </si>
  <si>
    <t>ст.лт. Воронов Ал. Як.</t>
  </si>
  <si>
    <t>2 апреля</t>
  </si>
  <si>
    <t>сбит F-86. Катапультировался (2-й раз).</t>
  </si>
  <si>
    <t>ст.лт. Козлов Ник. Ив.</t>
  </si>
  <si>
    <t>ст.лт. Лавринович Б. Вас.</t>
  </si>
  <si>
    <t>6 апреля</t>
  </si>
  <si>
    <t>к - н  Коноплёв</t>
  </si>
  <si>
    <t>13 апреля</t>
  </si>
  <si>
    <t>п/п-к Журавлёв</t>
  </si>
  <si>
    <t>ст.лт. Шебеко Вл. Мих.</t>
  </si>
  <si>
    <t>ст.лт. Варфоломеев Д. Сав.</t>
  </si>
  <si>
    <t>21 апреля</t>
  </si>
  <si>
    <t>ст.лт. Толмацкий Изр. Ал.</t>
  </si>
  <si>
    <t>ст.лт. Лубман Сам. Сломон.</t>
  </si>
  <si>
    <t>30 апреля</t>
  </si>
  <si>
    <t>(ведомый отца Кости Колядина)</t>
  </si>
  <si>
    <t>3 мая</t>
  </si>
  <si>
    <t>ст.лт. Ефремов Мих. Ив.</t>
  </si>
  <si>
    <t>ст.лт. Кулаков Георг. Полик.</t>
  </si>
  <si>
    <t>ст.лт. Унанов Григ. Ив.</t>
  </si>
  <si>
    <t>к - н  Моторин</t>
  </si>
  <si>
    <t>4 мая</t>
  </si>
  <si>
    <t>ст.лт. Баранов М.П.</t>
  </si>
  <si>
    <t>ст.лт. Пидунов Вл. Вас.</t>
  </si>
  <si>
    <t>13 мая</t>
  </si>
  <si>
    <t>к - н  Помаз Евг. Ал.</t>
  </si>
  <si>
    <t>к - н  Колмансон Вик. Эм.</t>
  </si>
  <si>
    <t>25 мая</t>
  </si>
  <si>
    <t>ст.лт. Красулин Фёд. Сем.</t>
  </si>
  <si>
    <t>ст.лт. Смирнов Ник. Ефим.</t>
  </si>
  <si>
    <t>ст.лт. Мельников Вл. Степ.</t>
  </si>
  <si>
    <t>полная выроботка топл. "на брюхо", с-т списан</t>
  </si>
  <si>
    <t>28 мая</t>
  </si>
  <si>
    <t>ст.лт. Махонин Пётр Тим.</t>
  </si>
  <si>
    <t>к - н  Денисов Иван Фёд.</t>
  </si>
  <si>
    <t>4 июня</t>
  </si>
  <si>
    <t>ст.лт. Шевченко Фёд. Петр.</t>
  </si>
  <si>
    <t>6 июня</t>
  </si>
  <si>
    <t>к - н Иванец</t>
  </si>
  <si>
    <t>ст. лт. Науменко</t>
  </si>
  <si>
    <t>ст.лт. Гарин Юр. Кирилл.</t>
  </si>
  <si>
    <t>15 июня</t>
  </si>
  <si>
    <t>ст. лт. Каргин Ал. Прок.</t>
  </si>
  <si>
    <t>сбит F-86. Катапультировался.</t>
  </si>
  <si>
    <t>ст. лт. Омелаев Ив. Алекс.</t>
  </si>
  <si>
    <t>16 июня</t>
  </si>
  <si>
    <t>ст. лт. Кулаев Григ. Полик.</t>
  </si>
  <si>
    <t>27 июня</t>
  </si>
  <si>
    <t>ст. лт. Пожидаев В.А.</t>
  </si>
  <si>
    <t>4 июля</t>
  </si>
  <si>
    <t>ст. лт. Александров П. Вас.</t>
  </si>
  <si>
    <t>ст. лт. Галманов Евг. Ив.</t>
  </si>
  <si>
    <t>ст. лт. Генай Андрей Фёд.</t>
  </si>
  <si>
    <t>ст. лт. Коздоба</t>
  </si>
  <si>
    <t>ст. лт. Косынкин Мих. Ив.</t>
  </si>
  <si>
    <t>к - н. Лавринович Б. Вас.</t>
  </si>
  <si>
    <t>ст. лт. Никифоров Мих. Вас.</t>
  </si>
  <si>
    <t>ст. лт. Потылицин Ив. Пав.</t>
  </si>
  <si>
    <t>ст. лт. Тюриков Юр. Вас.</t>
  </si>
  <si>
    <t>ст. лт. Черных Алекс. Ник.</t>
  </si>
  <si>
    <t>ст. лт. Шмагунов Вл. Васил.</t>
  </si>
  <si>
    <t>Ну и денёк !!!</t>
  </si>
  <si>
    <t>1 авг</t>
  </si>
  <si>
    <t>к - н Костин А.</t>
  </si>
  <si>
    <t>726 Иап</t>
  </si>
  <si>
    <t>133 ИАД</t>
  </si>
  <si>
    <t>4 авг</t>
  </si>
  <si>
    <t>ст. лт. Цветков Лев</t>
  </si>
  <si>
    <t>5 авг</t>
  </si>
  <si>
    <t>ст. лт. Яковлев И. В.</t>
  </si>
  <si>
    <t>518 Иап</t>
  </si>
  <si>
    <t>216 ИАД</t>
  </si>
  <si>
    <t>6 авг</t>
  </si>
  <si>
    <t>к - н Абитковский</t>
  </si>
  <si>
    <t>878 Иап</t>
  </si>
  <si>
    <t>ст. лт. Прилепов</t>
  </si>
  <si>
    <t>подбит F-86. вынужденная посадка. С-т разбит.</t>
  </si>
  <si>
    <t>7 авг</t>
  </si>
  <si>
    <t>Сбит F-86 в районе Сенсен (а по Набоке он, возможно, сбит Тандерджетом)</t>
  </si>
  <si>
    <t>ст.лт. Мандровский В.Макс.</t>
  </si>
  <si>
    <t>9 авг</t>
  </si>
  <si>
    <t>20 авг</t>
  </si>
  <si>
    <t>24 авг</t>
  </si>
  <si>
    <t>к - н Полтавец</t>
  </si>
  <si>
    <t>29 авг</t>
  </si>
  <si>
    <t>913 Иап</t>
  </si>
  <si>
    <t>32 ИАД</t>
  </si>
  <si>
    <t>30 авг</t>
  </si>
  <si>
    <t>676 Иап</t>
  </si>
  <si>
    <t>ст. лт. Халитов</t>
  </si>
  <si>
    <t>4 сен</t>
  </si>
  <si>
    <t>ст. лт. Топольский А.Т.</t>
  </si>
  <si>
    <t>подбит F-86. посадка на АД. С-т списан.</t>
  </si>
  <si>
    <t>ст. лт. Татаров</t>
  </si>
  <si>
    <t>5 сен</t>
  </si>
  <si>
    <t>ст. лт. Гончар</t>
  </si>
  <si>
    <t>7 сен</t>
  </si>
  <si>
    <t>535 Иап</t>
  </si>
  <si>
    <t>8 сен</t>
  </si>
  <si>
    <t>подбит F-86. при посадке на АД взрыв БК.</t>
  </si>
  <si>
    <t>с-т сгорел. *(Уже 2-й раз за неделю!!)</t>
  </si>
  <si>
    <t>ст. лт. Мищенко Г.В.</t>
  </si>
  <si>
    <t>ст. лт. Шелкунов</t>
  </si>
  <si>
    <t>14 сен</t>
  </si>
  <si>
    <t>15 сен</t>
  </si>
  <si>
    <t>к - н Зубченко</t>
  </si>
  <si>
    <t>578 Иап</t>
  </si>
  <si>
    <t>ст. лт. Ефимов И. В.</t>
  </si>
  <si>
    <t>к - н  Коротун М. Д.</t>
  </si>
  <si>
    <t>к - н Никитин</t>
  </si>
  <si>
    <t>ст. лт. Чумаченко</t>
  </si>
  <si>
    <t>из-за потери ориентировки сел</t>
  </si>
  <si>
    <t>16 сен</t>
  </si>
  <si>
    <t>ст. лт. Поздняков В.Н.</t>
  </si>
  <si>
    <t>21 сен</t>
  </si>
  <si>
    <t>26 сен</t>
  </si>
  <si>
    <t>всего</t>
  </si>
  <si>
    <t>29 сен</t>
  </si>
  <si>
    <t>2 окт</t>
  </si>
  <si>
    <t>ст. лт. Сандаков</t>
  </si>
  <si>
    <t>3 окт</t>
  </si>
  <si>
    <t>сбит F-86. Катапультировался. (2-й раз)</t>
  </si>
  <si>
    <t>4 окт</t>
  </si>
  <si>
    <t>к - н  Капралов</t>
  </si>
  <si>
    <t>9 окт</t>
  </si>
  <si>
    <t>11 окт</t>
  </si>
  <si>
    <t>224 Иап</t>
  </si>
  <si>
    <t>м - р Болотин Г.А.</t>
  </si>
  <si>
    <t>ст. лт. Дорошенко</t>
  </si>
  <si>
    <t>8 дек</t>
  </si>
  <si>
    <t>10 дек</t>
  </si>
  <si>
    <t>16 дек</t>
  </si>
  <si>
    <t>ст. лт. Пивоваренко Г.М.</t>
  </si>
  <si>
    <t>ст. лт. Вадковский Б.М.</t>
  </si>
  <si>
    <r>
      <t>подбит F-86</t>
    </r>
    <r>
      <rPr>
        <sz val="8"/>
        <color indexed="52"/>
        <rFont val="Arial"/>
        <family val="0"/>
      </rPr>
      <t xml:space="preserve"> </t>
    </r>
    <r>
      <rPr>
        <sz val="8"/>
        <color indexed="12"/>
        <rFont val="Arial"/>
        <family val="2"/>
      </rPr>
      <t>на посадке</t>
    </r>
    <r>
      <rPr>
        <sz val="8"/>
        <color indexed="52"/>
        <rFont val="Arial"/>
        <family val="0"/>
      </rPr>
      <t xml:space="preserve">. </t>
    </r>
    <r>
      <rPr>
        <b/>
        <sz val="8"/>
        <color indexed="52"/>
        <rFont val="Arial"/>
        <family val="2"/>
      </rPr>
      <t>посадка с перлётом. С-т разбит</t>
    </r>
  </si>
  <si>
    <r>
      <t>из-за несброса 1 ПТБ</t>
    </r>
    <r>
      <rPr>
        <sz val="8"/>
        <color indexed="52"/>
        <rFont val="Arial"/>
        <family val="0"/>
      </rPr>
      <t xml:space="preserve"> - </t>
    </r>
    <r>
      <rPr>
        <b/>
        <sz val="8"/>
        <color indexed="52"/>
        <rFont val="Arial"/>
        <family val="2"/>
      </rPr>
      <t>аварийн.посадка. С-т разбит.</t>
    </r>
  </si>
  <si>
    <r>
      <t>подбит</t>
    </r>
    <r>
      <rPr>
        <sz val="8"/>
        <color indexed="52"/>
        <rFont val="Arial"/>
        <family val="0"/>
      </rPr>
      <t xml:space="preserve"> </t>
    </r>
    <r>
      <rPr>
        <sz val="8"/>
        <rFont val="Arial"/>
        <family val="2"/>
      </rPr>
      <t>F-86</t>
    </r>
    <r>
      <rPr>
        <sz val="8"/>
        <color indexed="52"/>
        <rFont val="Arial"/>
        <family val="0"/>
      </rPr>
      <t xml:space="preserve"> </t>
    </r>
    <r>
      <rPr>
        <sz val="8"/>
        <color indexed="12"/>
        <rFont val="Arial"/>
        <family val="2"/>
      </rPr>
      <t>взлёт с Дапу</t>
    </r>
    <r>
      <rPr>
        <sz val="8"/>
        <color indexed="52"/>
        <rFont val="Arial"/>
        <family val="0"/>
      </rPr>
      <t xml:space="preserve">. </t>
    </r>
    <r>
      <rPr>
        <b/>
        <sz val="8"/>
        <color indexed="52"/>
        <rFont val="Arial"/>
        <family val="2"/>
      </rPr>
      <t>Аварийная посадка на АД. С-т сп-н.</t>
    </r>
  </si>
  <si>
    <r>
      <t>взорвался.</t>
    </r>
    <r>
      <rPr>
        <b/>
        <sz val="9"/>
        <color indexed="12"/>
        <rFont val="Arial"/>
        <family val="2"/>
      </rPr>
      <t xml:space="preserve">  </t>
    </r>
    <r>
      <rPr>
        <b/>
        <sz val="9"/>
        <color indexed="52"/>
        <rFont val="Arial"/>
        <family val="2"/>
      </rPr>
      <t>Добили со 2-го раза.</t>
    </r>
    <r>
      <rPr>
        <b/>
        <sz val="9"/>
        <color indexed="12"/>
        <rFont val="Arial"/>
        <family val="2"/>
      </rPr>
      <t xml:space="preserve"> </t>
    </r>
    <r>
      <rPr>
        <b/>
        <sz val="9"/>
        <color indexed="52"/>
        <rFont val="Arial"/>
        <family val="2"/>
      </rPr>
      <t>АД</t>
    </r>
    <r>
      <rPr>
        <b/>
        <sz val="9"/>
        <color indexed="12"/>
        <rFont val="Arial"/>
        <family val="2"/>
      </rPr>
      <t xml:space="preserve">   </t>
    </r>
    <r>
      <rPr>
        <b/>
        <sz val="9"/>
        <color indexed="10"/>
        <rFont val="Arial"/>
        <family val="2"/>
      </rPr>
      <t>**********</t>
    </r>
  </si>
  <si>
    <r>
      <t>подбит F-86</t>
    </r>
    <r>
      <rPr>
        <sz val="8"/>
        <color indexed="10"/>
        <rFont val="Arial"/>
        <family val="0"/>
      </rPr>
      <t xml:space="preserve">. </t>
    </r>
    <r>
      <rPr>
        <b/>
        <sz val="8"/>
        <color indexed="10"/>
        <rFont val="Arial"/>
        <family val="2"/>
      </rPr>
      <t>Погиб</t>
    </r>
    <r>
      <rPr>
        <sz val="8"/>
        <color indexed="10"/>
        <rFont val="Arial"/>
        <family val="0"/>
      </rPr>
      <t xml:space="preserve"> </t>
    </r>
    <r>
      <rPr>
        <b/>
        <sz val="8"/>
        <color indexed="52"/>
        <rFont val="Arial"/>
        <family val="2"/>
      </rPr>
      <t>при аварийной на АД.</t>
    </r>
  </si>
  <si>
    <r>
      <t xml:space="preserve">подбит </t>
    </r>
    <r>
      <rPr>
        <sz val="8"/>
        <rFont val="Arial"/>
        <family val="2"/>
      </rPr>
      <t>F-86</t>
    </r>
    <r>
      <rPr>
        <sz val="8"/>
        <color indexed="52"/>
        <rFont val="Arial"/>
        <family val="0"/>
      </rPr>
      <t xml:space="preserve">. </t>
    </r>
    <r>
      <rPr>
        <b/>
        <sz val="8"/>
        <color indexed="52"/>
        <rFont val="Arial"/>
        <family val="2"/>
      </rPr>
      <t>Сел мимо ВПП. С-т списан.</t>
    </r>
  </si>
  <si>
    <r>
      <t>подбит</t>
    </r>
    <r>
      <rPr>
        <sz val="8"/>
        <color indexed="52"/>
        <rFont val="Arial"/>
        <family val="0"/>
      </rPr>
      <t xml:space="preserve"> </t>
    </r>
    <r>
      <rPr>
        <sz val="8"/>
        <rFont val="Arial"/>
        <family val="2"/>
      </rPr>
      <t>F-86</t>
    </r>
    <r>
      <rPr>
        <sz val="8"/>
        <color indexed="52"/>
        <rFont val="Arial"/>
        <family val="0"/>
      </rPr>
      <t xml:space="preserve">. </t>
    </r>
    <r>
      <rPr>
        <b/>
        <sz val="8"/>
        <color indexed="52"/>
        <rFont val="Arial"/>
        <family val="2"/>
      </rPr>
      <t>Ранен. С-т разбит на посадке.</t>
    </r>
  </si>
  <si>
    <r>
      <t>подбит</t>
    </r>
    <r>
      <rPr>
        <sz val="8"/>
        <color indexed="52"/>
        <rFont val="Arial"/>
        <family val="0"/>
      </rPr>
      <t xml:space="preserve"> F-86 </t>
    </r>
    <r>
      <rPr>
        <sz val="8"/>
        <color indexed="12"/>
        <rFont val="Arial"/>
        <family val="2"/>
      </rPr>
      <t>над Дапу</t>
    </r>
    <r>
      <rPr>
        <sz val="8"/>
        <color indexed="52"/>
        <rFont val="Arial"/>
        <family val="0"/>
      </rPr>
      <t>.</t>
    </r>
    <r>
      <rPr>
        <b/>
        <sz val="8"/>
        <color indexed="52"/>
        <rFont val="Arial"/>
        <family val="2"/>
      </rPr>
      <t xml:space="preserve"> посадка "на брюхо" на АД. С-т списан</t>
    </r>
  </si>
  <si>
    <r>
      <t xml:space="preserve">подбит F-86 </t>
    </r>
    <r>
      <rPr>
        <sz val="8"/>
        <color indexed="12"/>
        <rFont val="Arial"/>
        <family val="2"/>
      </rPr>
      <t>на посадке,</t>
    </r>
    <r>
      <rPr>
        <b/>
        <sz val="8"/>
        <color indexed="52"/>
        <rFont val="Arial"/>
        <family val="2"/>
      </rPr>
      <t xml:space="preserve"> посадка на брюхо в Мяугоу, с-т списан.</t>
    </r>
  </si>
  <si>
    <r>
      <t>подбит F-86.   На посадке с-т разбит.</t>
    </r>
    <r>
      <rPr>
        <b/>
        <sz val="8"/>
        <rFont val="Arial"/>
        <family val="2"/>
      </rPr>
      <t xml:space="preserve"> </t>
    </r>
  </si>
  <si>
    <t>врезался в стоянку. 3 МиГа повр. 1 из них списан. *****</t>
  </si>
  <si>
    <r>
      <t>подбит F-86</t>
    </r>
    <r>
      <rPr>
        <sz val="8"/>
        <color indexed="10"/>
        <rFont val="Arial"/>
        <family val="0"/>
      </rPr>
      <t xml:space="preserve">. </t>
    </r>
    <r>
      <rPr>
        <b/>
        <sz val="8"/>
        <color indexed="10"/>
        <rFont val="Arial"/>
        <family val="2"/>
      </rPr>
      <t>Погиб</t>
    </r>
    <r>
      <rPr>
        <sz val="8"/>
        <color indexed="10"/>
        <rFont val="Arial"/>
        <family val="0"/>
      </rPr>
      <t xml:space="preserve"> </t>
    </r>
    <r>
      <rPr>
        <b/>
        <sz val="8"/>
        <color indexed="52"/>
        <rFont val="Arial"/>
        <family val="2"/>
      </rPr>
      <t>при посадке на АД. Отказ тормозов.</t>
    </r>
  </si>
  <si>
    <r>
      <t>без топл</t>
    </r>
    <r>
      <rPr>
        <sz val="8"/>
        <color indexed="52"/>
        <rFont val="Arial"/>
        <family val="0"/>
      </rPr>
      <t xml:space="preserve">. </t>
    </r>
    <r>
      <rPr>
        <b/>
        <sz val="8"/>
        <color indexed="52"/>
        <rFont val="Arial"/>
        <family val="2"/>
      </rPr>
      <t>Выкат за ВПП. С-т списан.</t>
    </r>
  </si>
  <si>
    <t>1953 - й год</t>
  </si>
  <si>
    <t>14 янв</t>
  </si>
  <si>
    <t>ст. лт. Земцов</t>
  </si>
  <si>
    <t>останов дв-ля в бою. Катапультировался.</t>
  </si>
  <si>
    <t>27 янв</t>
  </si>
  <si>
    <t>ст. лт. Удовиков</t>
  </si>
  <si>
    <t>7 фев</t>
  </si>
  <si>
    <t>17 фев</t>
  </si>
  <si>
    <t>19 фев</t>
  </si>
  <si>
    <t>21 фев</t>
  </si>
  <si>
    <t>ст. лт. Смирнов</t>
  </si>
  <si>
    <t>25 фев</t>
  </si>
  <si>
    <t>8 марта</t>
  </si>
  <si>
    <t xml:space="preserve">раза убили). </t>
  </si>
  <si>
    <t>9 марта</t>
  </si>
  <si>
    <t>к - н  Муравьёв</t>
  </si>
  <si>
    <t>Полная выроботка топлива. Катапультировался.</t>
  </si>
  <si>
    <t>13 марта</t>
  </si>
  <si>
    <t>14 марта</t>
  </si>
  <si>
    <t>29 марта</t>
  </si>
  <si>
    <t>ст. лт. Лапыгин</t>
  </si>
  <si>
    <t>к - н  Ильиных</t>
  </si>
  <si>
    <t>12 апреля</t>
  </si>
  <si>
    <t>просто против Сэйбров</t>
  </si>
  <si>
    <r>
      <t>учебный бой. АД Мукдэн.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Погиб. </t>
    </r>
    <r>
      <rPr>
        <b/>
        <sz val="8"/>
        <color indexed="60"/>
        <rFont val="Arial"/>
        <family val="2"/>
      </rPr>
      <t>Небоевая потеря</t>
    </r>
  </si>
  <si>
    <r>
      <t>учебный бой. АД Мукдэн.</t>
    </r>
    <r>
      <rPr>
        <i/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Погиб. </t>
    </r>
    <r>
      <rPr>
        <b/>
        <sz val="8"/>
        <color indexed="60"/>
        <rFont val="Arial"/>
        <family val="2"/>
      </rPr>
      <t>Небоевая потеря</t>
    </r>
  </si>
  <si>
    <t>от огня Сэйбров</t>
  </si>
  <si>
    <t>к - н  Федорец Сем. Алекс.</t>
  </si>
  <si>
    <t xml:space="preserve">13 мая </t>
  </si>
  <si>
    <t>ст. лт. Тимошин</t>
  </si>
  <si>
    <t xml:space="preserve">14 мая </t>
  </si>
  <si>
    <t>ст. лт. Борисов Юл. Бор.</t>
  </si>
  <si>
    <t xml:space="preserve">15 мая </t>
  </si>
  <si>
    <t xml:space="preserve">18 мая </t>
  </si>
  <si>
    <t xml:space="preserve">23 мая </t>
  </si>
  <si>
    <t>7 июня</t>
  </si>
  <si>
    <t>подбит F-86. Аварийная посадка на АД. С-т списан.</t>
  </si>
  <si>
    <t>10 июня</t>
  </si>
  <si>
    <t>13 июня</t>
  </si>
  <si>
    <t>ст. лт. Борисов В.И.</t>
  </si>
  <si>
    <t>к - н Табаков</t>
  </si>
  <si>
    <t>14 июня</t>
  </si>
  <si>
    <t>ст. лт. Пименов</t>
  </si>
  <si>
    <t>ст.л-т Степанов</t>
  </si>
  <si>
    <t>ст.л-т Титов А. И.</t>
  </si>
  <si>
    <t>ст. лт. Плетнёв</t>
  </si>
  <si>
    <t>19 июня</t>
  </si>
  <si>
    <r>
      <t xml:space="preserve">В ходе боя в районе Сингисю столкнулся  с самолётом старшего лейтенанта Сокова.  </t>
    </r>
    <r>
      <rPr>
        <b/>
        <sz val="10"/>
        <rFont val="Times New Roman"/>
        <family val="1"/>
      </rPr>
      <t>Исправил.</t>
    </r>
  </si>
  <si>
    <t>лейт. Демьянов И.К.</t>
  </si>
  <si>
    <t>к - н  Зеленский И.Ф.</t>
  </si>
  <si>
    <t>к - н  Бабич С.И.</t>
  </si>
  <si>
    <t>п / п - к  Акимов П.С.</t>
  </si>
  <si>
    <t>ст. лт. Заболотный Пётр Петрович</t>
  </si>
  <si>
    <t>сбит F-86. Катапультировался. (месяца не прошло). См.прим</t>
  </si>
  <si>
    <t>сбит F-86. Катапультировался. (см.примечание)</t>
  </si>
  <si>
    <t>к - н  Селиверстов В.М.</t>
  </si>
  <si>
    <t>сбит F-86. Катапультировался. (см. рабочую стр.)</t>
  </si>
  <si>
    <t>ст. лт. Рочикашвили Васо Иванов..</t>
  </si>
  <si>
    <t>к - н  Христофоров Н.А.</t>
  </si>
  <si>
    <t>лейт. Одинцов Н.К.</t>
  </si>
  <si>
    <t>ст. лт. Строилов Е.</t>
  </si>
  <si>
    <t>ст. лт. Седашев В.Н.</t>
  </si>
  <si>
    <t>ст. лт. Кабанов В.Я.</t>
  </si>
  <si>
    <t>ст. лт. Попов А.К.</t>
  </si>
  <si>
    <t>ст. лт. Марков ВюС.</t>
  </si>
  <si>
    <t>к - н  Батраков Н.Д.</t>
  </si>
  <si>
    <t>ст. лт. Колесников Л.П.</t>
  </si>
  <si>
    <t>ст. лт. Заболотный П.П.</t>
  </si>
  <si>
    <t>ст. лт. Кривич В.П.</t>
  </si>
  <si>
    <r>
      <t>сбит F-86. Катапультировался</t>
    </r>
    <r>
      <rPr>
        <sz val="8"/>
        <color indexed="10"/>
        <rFont val="Arial"/>
        <family val="2"/>
      </rPr>
      <t xml:space="preserve">. </t>
    </r>
    <r>
      <rPr>
        <b/>
        <sz val="8"/>
        <color indexed="10"/>
        <rFont val="Arial"/>
        <family val="2"/>
      </rPr>
      <t>Погиб</t>
    </r>
    <r>
      <rPr>
        <sz val="8"/>
        <color indexed="10"/>
        <rFont val="Arial"/>
        <family val="2"/>
      </rPr>
      <t xml:space="preserve"> </t>
    </r>
  </si>
  <si>
    <r>
      <t>Подбит F-86, разбился при посадке в Аньдун. И</t>
    </r>
    <r>
      <rPr>
        <b/>
        <sz val="10"/>
        <color indexed="10"/>
        <rFont val="Times New Roman"/>
        <family val="1"/>
      </rPr>
      <t xml:space="preserve">справил, </t>
    </r>
    <r>
      <rPr>
        <b/>
        <sz val="10"/>
        <rFont val="Times New Roman"/>
        <family val="1"/>
      </rPr>
      <t>а на Основной оставил</t>
    </r>
  </si>
  <si>
    <r>
      <t>сбит F-86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(но см.примечание.)</t>
    </r>
    <r>
      <rPr>
        <sz val="8"/>
        <color indexed="10"/>
        <rFont val="Arial"/>
        <family val="2"/>
      </rPr>
      <t xml:space="preserve">. </t>
    </r>
    <r>
      <rPr>
        <b/>
        <sz val="8"/>
        <color indexed="10"/>
        <rFont val="Arial"/>
        <family val="2"/>
      </rPr>
      <t>Погиб.</t>
    </r>
  </si>
  <si>
    <r>
      <t xml:space="preserve">Сбит F-84. </t>
    </r>
    <r>
      <rPr>
        <b/>
        <sz val="10"/>
        <color indexed="10"/>
        <rFont val="Times New Roman"/>
        <family val="1"/>
      </rPr>
      <t>Исправил. А на основной оставил от Сэйбра - неизвестно</t>
    </r>
  </si>
  <si>
    <t>22 июня</t>
  </si>
  <si>
    <t>(это уже 3-й звонок)</t>
  </si>
  <si>
    <r>
      <t>сбит F-86.</t>
    </r>
    <r>
      <rPr>
        <sz val="8"/>
        <color indexed="10"/>
        <rFont val="Arial"/>
        <family val="0"/>
      </rPr>
      <t xml:space="preserve"> </t>
    </r>
    <r>
      <rPr>
        <sz val="8"/>
        <rFont val="Arial"/>
        <family val="2"/>
      </rPr>
      <t>Катапультировался</t>
    </r>
    <r>
      <rPr>
        <sz val="8"/>
        <color indexed="10"/>
        <rFont val="Arial"/>
        <family val="0"/>
      </rPr>
      <t>.</t>
    </r>
    <r>
      <rPr>
        <b/>
        <sz val="8"/>
        <color indexed="10"/>
        <rFont val="Arial"/>
        <family val="2"/>
      </rPr>
      <t xml:space="preserve"> Погиб. Расстрелян в воздухе.</t>
    </r>
  </si>
  <si>
    <r>
      <t>Если</t>
    </r>
    <r>
      <rPr>
        <b/>
        <sz val="8"/>
        <color indexed="10"/>
        <rFont val="Arial"/>
        <family val="2"/>
      </rPr>
      <t xml:space="preserve"> Погиб.</t>
    </r>
  </si>
  <si>
    <r>
      <t xml:space="preserve">Вынужденная вне </t>
    </r>
    <r>
      <rPr>
        <b/>
        <sz val="8"/>
        <color indexed="9"/>
        <rFont val="Arial"/>
        <family val="2"/>
      </rPr>
      <t>АД</t>
    </r>
  </si>
  <si>
    <t>Небоевой вылет</t>
  </si>
  <si>
    <r>
      <t>В районе взлёта / посадки</t>
    </r>
    <r>
      <rPr>
        <sz val="8"/>
        <rFont val="Arial"/>
        <family val="0"/>
      </rPr>
      <t>.</t>
    </r>
  </si>
  <si>
    <t>ст. лт. Пустовар</t>
  </si>
  <si>
    <t>подбит F-86. Аварийная посадка на АД. С-т сгорел.</t>
  </si>
  <si>
    <t>24 июня</t>
  </si>
  <si>
    <t>м -р Марченко</t>
  </si>
  <si>
    <t>30 июня</t>
  </si>
  <si>
    <t>ст. лт. Левчатов</t>
  </si>
  <si>
    <t>11 июля</t>
  </si>
  <si>
    <t>12 июля</t>
  </si>
  <si>
    <t>подбит F-86. посадка с перлётом. С-т разбит</t>
  </si>
  <si>
    <t>к - н Крутских В.В.</t>
  </si>
  <si>
    <t>к - н Горобченко В.С.</t>
  </si>
  <si>
    <t>к - н Голушков В.Д.</t>
  </si>
  <si>
    <t>ст. лт. Язев С.С.</t>
  </si>
  <si>
    <r>
      <t>сбит F-86</t>
    </r>
    <r>
      <rPr>
        <sz val="8"/>
        <color indexed="10"/>
        <rFont val="Arial"/>
        <family val="0"/>
      </rPr>
      <t>.</t>
    </r>
    <r>
      <rPr>
        <sz val="8"/>
        <rFont val="Arial"/>
        <family val="2"/>
      </rPr>
      <t xml:space="preserve"> Катапультировася.</t>
    </r>
    <r>
      <rPr>
        <sz val="8"/>
        <color indexed="10"/>
        <rFont val="Arial"/>
        <family val="0"/>
      </rPr>
      <t xml:space="preserve"> </t>
    </r>
    <r>
      <rPr>
        <b/>
        <sz val="8"/>
        <color indexed="10"/>
        <rFont val="Arial"/>
        <family val="2"/>
      </rPr>
      <t>Погиб.</t>
    </r>
  </si>
  <si>
    <r>
      <t xml:space="preserve">№9    Катапультировались и </t>
    </r>
    <r>
      <rPr>
        <b/>
        <sz val="8"/>
        <color indexed="12"/>
        <rFont val="Arial"/>
        <family val="2"/>
      </rPr>
      <t>спаслись</t>
    </r>
    <r>
      <rPr>
        <sz val="8"/>
        <rFont val="Arial"/>
        <family val="2"/>
      </rPr>
      <t xml:space="preserve"> во ВСЕХ вылетах</t>
    </r>
  </si>
  <si>
    <t>к - н Кочетов М.И.</t>
  </si>
  <si>
    <t>ст. лт. Лелецкий В.М.</t>
  </si>
  <si>
    <t>м - р Шеховцев А.А.</t>
  </si>
  <si>
    <t>лейт. Невротов Н.В.</t>
  </si>
  <si>
    <t>ст. лт. Определённов Б.</t>
  </si>
  <si>
    <t>ст. лт. Соловьёв Л.</t>
  </si>
  <si>
    <r>
      <t>Потерян в результате срыва ПТБ</t>
    </r>
    <r>
      <rPr>
        <sz val="10"/>
        <color indexed="12"/>
        <rFont val="Times New Roman"/>
        <family val="1"/>
      </rPr>
      <t xml:space="preserve"> (на взлёте - Вы сами в письме указали)</t>
    </r>
  </si>
  <si>
    <t>ст. лт. Басалаев П.</t>
  </si>
  <si>
    <t>ст. лт. Кизим Н.Ф.</t>
  </si>
  <si>
    <t>м - р  Хромов И.Д.</t>
  </si>
  <si>
    <r>
      <t>подбит F-86. посадка на АД - подр.описание</t>
    </r>
    <r>
      <rPr>
        <sz val="8"/>
        <color indexed="52"/>
        <rFont val="Arial"/>
        <family val="0"/>
      </rPr>
      <t>.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Погиб</t>
    </r>
    <r>
      <rPr>
        <sz val="8"/>
        <color indexed="10"/>
        <rFont val="Arial"/>
        <family val="2"/>
      </rPr>
      <t xml:space="preserve"> </t>
    </r>
    <r>
      <rPr>
        <b/>
        <sz val="8"/>
        <color indexed="52"/>
        <rFont val="Arial"/>
        <family val="2"/>
      </rPr>
      <t>А с-т цел.</t>
    </r>
  </si>
  <si>
    <t>ст. лт. Панков Л.Н.</t>
  </si>
  <si>
    <t>ст. лт. Шикунов И.М.</t>
  </si>
  <si>
    <t>Ст.л-т Лобышев В</t>
  </si>
  <si>
    <t>15 июля</t>
  </si>
  <si>
    <t>ст. лт. Гагаринов</t>
  </si>
  <si>
    <t>16 июля</t>
  </si>
  <si>
    <t>ст. лт. Павлов</t>
  </si>
  <si>
    <t>18 июля</t>
  </si>
  <si>
    <t>19 июля</t>
  </si>
  <si>
    <t>лейт. Герасимчук</t>
  </si>
  <si>
    <t>летал с нашим комполка Бабаниным в Тихорецке).</t>
  </si>
  <si>
    <t>сбит F-86. Катапультировался  (Витькин отец)</t>
  </si>
  <si>
    <t>578 Иап ТОФ</t>
  </si>
  <si>
    <t>cтолкнулся с F-86. Катапультировался.</t>
  </si>
  <si>
    <t>11апреля</t>
  </si>
  <si>
    <t>"Норд"</t>
  </si>
  <si>
    <t>сбит F-86. Катапультировался. (когда-то Б. Абакумов</t>
  </si>
  <si>
    <r>
      <t>148 Гвиап</t>
    </r>
    <r>
      <rPr>
        <b/>
        <sz val="8"/>
        <rFont val="Arial"/>
        <family val="0"/>
      </rPr>
      <t>*</t>
    </r>
  </si>
  <si>
    <t>подбит F-86.посадка на брюхо на АД(?). с-т списан.</t>
  </si>
  <si>
    <t>подбит F-86 посадка б /топлива  на АД(?). с-т списан.</t>
  </si>
  <si>
    <t>подбит F-86. вынужд. посадка с-т списан. (вне АД или?)</t>
  </si>
  <si>
    <r>
      <t xml:space="preserve">Подбит F-86 совершил вынужденную п-ку с-т сгорел </t>
    </r>
    <r>
      <rPr>
        <sz val="10"/>
        <color indexed="10"/>
        <rFont val="Times New Roman"/>
        <family val="1"/>
      </rPr>
      <t>(всё-таки вне АД - я так его и считал)</t>
    </r>
  </si>
  <si>
    <r>
      <t xml:space="preserve">Подбит F-86 совершил аварийную посадку и списан </t>
    </r>
    <r>
      <rPr>
        <sz val="10"/>
        <color indexed="10"/>
        <rFont val="Times New Roman"/>
        <family val="1"/>
      </rPr>
      <t>(авар.посадка - значит АД)</t>
    </r>
  </si>
  <si>
    <t>Ст.л-т Науменко</t>
  </si>
  <si>
    <t>Ст.л-т Кочетов М. И</t>
  </si>
  <si>
    <t>Ст.л-т Прилепов В. И.</t>
  </si>
  <si>
    <t>Ст.л-т Лелецкий В. М</t>
  </si>
  <si>
    <t>Ст.л-т Топольский А. Т.</t>
  </si>
  <si>
    <t>Ст.л-т Определённов Б.</t>
  </si>
  <si>
    <t>Ст.л-т Гончар</t>
  </si>
  <si>
    <t>Ст.л-т Шикунов И. М</t>
  </si>
  <si>
    <t>Ст.л-т Затолокин М. И.</t>
  </si>
  <si>
    <t>Ст.л-т Кизим Н. Ф.</t>
  </si>
  <si>
    <t>Ст.л-т Щелкунов А</t>
  </si>
  <si>
    <t>Ст.л-т Кизим Н. Ф</t>
  </si>
  <si>
    <t>Ст.л-т Чепусов Д. И.</t>
  </si>
  <si>
    <t>Ст.л-т Капунов И. И.</t>
  </si>
  <si>
    <t>Ст.л-т Ефимов И. В.</t>
  </si>
  <si>
    <t>ст.-лт.Рыжов В. Л.</t>
  </si>
  <si>
    <t>ст-лт Рочикашвили В.</t>
  </si>
  <si>
    <t>л-т Постников И. И.</t>
  </si>
  <si>
    <t>ст. л-т Корж В. Ф.</t>
  </si>
  <si>
    <t>ст-лт Свичкарь А. П.</t>
  </si>
  <si>
    <t>Ст.л-т Дорошенко</t>
  </si>
  <si>
    <t>Аньдун - посадка, нет - неизвестно. Скорее всего нет</t>
  </si>
  <si>
    <t>Ст.л-т Басалаев П.</t>
  </si>
  <si>
    <t>Ст.л-т Котченко И. В.</t>
  </si>
  <si>
    <t>Ст.л-т Мещеряков И. А.</t>
  </si>
  <si>
    <t>Ст.л-т Червоный В. А.</t>
  </si>
  <si>
    <t>взлет с Аньдуна 2000м, 2000м? Тогда это уже не взлёт.</t>
  </si>
  <si>
    <t>Аньдун, на посадке</t>
  </si>
  <si>
    <t>п / п-к Васильев А. Никит.</t>
  </si>
  <si>
    <t>столкнулся с МиГом Строилова. Катапультировался.</t>
  </si>
  <si>
    <t>столкнулся с МиГом Одинцова. Катапультировался.</t>
  </si>
  <si>
    <t>подбит F-86. посадка на АД на горящем. С-т сгорел</t>
  </si>
  <si>
    <t>Полная выроботка топлива. "На брюхо". С-т списан.</t>
  </si>
  <si>
    <t>сбит F-86. Катапультировался. (вед. Самойлова)</t>
  </si>
  <si>
    <t>столкнулся с МиГом Хлопкова. Катапульт. (2-й раз).</t>
  </si>
  <si>
    <t>столкнулся с МиГом Басалаева. Катапультировался.</t>
  </si>
  <si>
    <t>м - р Савинов Евгений Павл.</t>
  </si>
  <si>
    <t>к - н  Лазарев Вас. Никитович</t>
  </si>
  <si>
    <t>415 Иап</t>
  </si>
  <si>
    <t>21 нояб</t>
  </si>
  <si>
    <t>8 август</t>
  </si>
  <si>
    <t>ст. лт. Гурилов Ив. Вас.</t>
  </si>
  <si>
    <t>к - н Ерёмченко Фёдор Степ.</t>
  </si>
  <si>
    <t>ст. л-т Каменьщиков Вас. Георг.</t>
  </si>
  <si>
    <t>781 Иап ТФ</t>
  </si>
  <si>
    <t>9 сен</t>
  </si>
  <si>
    <t>133 ИаАД</t>
  </si>
  <si>
    <t>ст. л-т Капунов Иван Иванович</t>
  </si>
  <si>
    <t>ст. л-т Зотолокин Михаил Ив.</t>
  </si>
  <si>
    <t>Ст. л-т Кислухин Ник Яковл.</t>
  </si>
  <si>
    <t>24 окт</t>
  </si>
  <si>
    <t>ст. л-т Корж Вл. Федотович</t>
  </si>
  <si>
    <t>ст. лт. Кулаев Виль Павлович</t>
  </si>
  <si>
    <t>5 янв</t>
  </si>
  <si>
    <t>29 мая</t>
  </si>
  <si>
    <t>к-н Пронин Иван Васильевич</t>
  </si>
  <si>
    <t>к-н Пронин Константин Павл.</t>
  </si>
  <si>
    <t>147 Иап</t>
  </si>
  <si>
    <t>м - р  Сова Иван Кузьмич</t>
  </si>
  <si>
    <t>19 нояб</t>
  </si>
  <si>
    <t>м-р Сычёв Пётр Фёдорович</t>
  </si>
  <si>
    <t>Управление</t>
  </si>
  <si>
    <t>64 ИАК</t>
  </si>
  <si>
    <t>31 авг</t>
  </si>
  <si>
    <t>ст. л-т Теляев ...</t>
  </si>
  <si>
    <t>ст. л-т Титов Александр Иван.</t>
  </si>
  <si>
    <t>5 апреля</t>
  </si>
  <si>
    <t>ст. л-т Шкурко Николай Иван.</t>
  </si>
  <si>
    <t>298 Иап</t>
  </si>
  <si>
    <t>ночной</t>
  </si>
  <si>
    <t>ст. л-т Шинаев Иван Иванович</t>
  </si>
  <si>
    <t>м-р Дегтярёв К.Н.</t>
  </si>
  <si>
    <t>ст. лт. Бурин Г.А</t>
  </si>
  <si>
    <t>ст. лт. Сергеев М. Ф.</t>
  </si>
  <si>
    <t>ст.лт. Воропаев Александр Як.</t>
  </si>
  <si>
    <t>2 нояб</t>
  </si>
  <si>
    <t>к-н Лепиков В.П.</t>
  </si>
  <si>
    <t>ст. л-т Гаранкин А.А.</t>
  </si>
  <si>
    <t>ст. л-т Мищенко Виталий Ив.</t>
  </si>
  <si>
    <t>сбит F-86. Катапультировался. (месяца не прошло)</t>
  </si>
  <si>
    <t>ст. лт. Соколов Николай Павл.</t>
  </si>
  <si>
    <t>ст. лт. Соколов Илья Константин.</t>
  </si>
  <si>
    <t>ст. лт. Чепусов Димтрий Иван.</t>
  </si>
  <si>
    <t>ст. лт. Куан Вадим Николаевич</t>
  </si>
  <si>
    <t>столкнулся с МиГом Коржа. Катапультировался.</t>
  </si>
  <si>
    <t>ст. л-т Мотанахи</t>
  </si>
  <si>
    <t>В патруле от перегр.отлетело крыло. Катапультировал</t>
  </si>
  <si>
    <t>781 Иап ТОФ</t>
  </si>
  <si>
    <t xml:space="preserve">к - н Грачёв М.Ф. </t>
  </si>
  <si>
    <r>
      <t xml:space="preserve">"на брюхо" вне АД. С-т разбит. </t>
    </r>
    <r>
      <rPr>
        <b/>
        <sz val="9"/>
        <color indexed="10"/>
        <rFont val="Arial"/>
        <family val="2"/>
      </rPr>
      <t>Погиб.</t>
    </r>
    <r>
      <rPr>
        <b/>
        <sz val="8"/>
        <color indexed="9"/>
        <rFont val="Arial"/>
        <family val="2"/>
      </rPr>
      <t xml:space="preserve"> *****************</t>
    </r>
  </si>
  <si>
    <r>
      <t xml:space="preserve">Аварийные посадки </t>
    </r>
    <r>
      <rPr>
        <b/>
        <sz val="8"/>
        <rFont val="Arial"/>
        <family val="0"/>
      </rPr>
      <t>на аэродромы</t>
    </r>
    <r>
      <rPr>
        <sz val="8"/>
        <rFont val="Arial"/>
        <family val="0"/>
      </rPr>
      <t xml:space="preserve"> с потерей ЛА от </t>
    </r>
    <r>
      <rPr>
        <b/>
        <u val="single"/>
        <sz val="8"/>
        <color indexed="10"/>
        <rFont val="Arial"/>
        <family val="2"/>
      </rPr>
      <t>Боевых</t>
    </r>
    <r>
      <rPr>
        <sz val="8"/>
        <rFont val="Arial"/>
        <family val="0"/>
      </rPr>
      <t xml:space="preserve"> Повреждений и отказов МЧ </t>
    </r>
    <r>
      <rPr>
        <b/>
        <sz val="8"/>
        <rFont val="Arial"/>
        <family val="2"/>
      </rPr>
      <t xml:space="preserve">в </t>
    </r>
    <r>
      <rPr>
        <b/>
        <sz val="8"/>
        <color indexed="10"/>
        <rFont val="Arial"/>
        <family val="2"/>
      </rPr>
      <t>боевых</t>
    </r>
    <r>
      <rPr>
        <sz val="8"/>
        <rFont val="Arial"/>
        <family val="0"/>
      </rPr>
      <t xml:space="preserve"> вылетах - развалил, сгорел после посадки или решето...  Но в него включён и протараненный и списанный МиГ. </t>
    </r>
  </si>
  <si>
    <t>окт. 1952</t>
  </si>
  <si>
    <t>К-н Грачёв М. Ф</t>
  </si>
  <si>
    <t>Ст.л-т Насонов М. П.</t>
  </si>
  <si>
    <t>К-н Таршинов А. И.</t>
  </si>
  <si>
    <t>Ст.л-т Румянцев К. В.</t>
  </si>
  <si>
    <t>Ст.л-т Сериков Н. Н.</t>
  </si>
  <si>
    <t>Ст.л-т Павленко П. А</t>
  </si>
  <si>
    <t>П/п-к Ефромеенко Я. Н</t>
  </si>
  <si>
    <t>Ст.л-т Барсегян С. А</t>
  </si>
  <si>
    <t>К-н Гребенкин Г. М.</t>
  </si>
  <si>
    <t>К-н Гордеев И. И.</t>
  </si>
  <si>
    <t>Ст.л-т Бушмелев В. Ф.</t>
  </si>
  <si>
    <t>Ст.л-т Соков В. П.</t>
  </si>
  <si>
    <t>К-н Дубровин В. М.</t>
  </si>
  <si>
    <t>Ст.л-т Савинов Ю. П.</t>
  </si>
  <si>
    <t>Ст.л-т Никитченко П. Д.</t>
  </si>
  <si>
    <t>Ст.л-т Вердыш А. П</t>
  </si>
  <si>
    <t>Ст.л-т Рейтаровский Б. Г.</t>
  </si>
  <si>
    <t>Ст.л-т Андрушко Н. Е</t>
  </si>
  <si>
    <t>Л-т Негодяев В. Ф.</t>
  </si>
  <si>
    <t>Ст.л-т Слабкин Ф. В.</t>
  </si>
  <si>
    <t>К-н Самусин Е. Н.</t>
  </si>
  <si>
    <t>К-н Мурашов В. Г</t>
  </si>
  <si>
    <t>Ст.л-т Никулин П. Ф.</t>
  </si>
  <si>
    <t>К-н Назаркин В. А.</t>
  </si>
  <si>
    <t>П/п-кПеревозчиков П. А.</t>
  </si>
  <si>
    <t>Ст.л-т Стельмах Е. М</t>
  </si>
  <si>
    <t>П/п-к Дзюбенко</t>
  </si>
  <si>
    <t>Ст.л-т Щукин Л. К.</t>
  </si>
  <si>
    <t>К-н Субботин С. Ф</t>
  </si>
  <si>
    <t>К-н Скидан А. Д</t>
  </si>
  <si>
    <t>Ст.л-т Плиткин А. А</t>
  </si>
  <si>
    <t>Л-т Негодяев В. Ф</t>
  </si>
  <si>
    <t>Ст.л-т Агеев Н. А</t>
  </si>
  <si>
    <t>Ст.л-т Обухов А. А.</t>
  </si>
  <si>
    <t>К-н Павловский П. П.</t>
  </si>
  <si>
    <t>Ст.л-т Ларионов И. В.</t>
  </si>
  <si>
    <t>Ст.л-т Образцов Б. А.</t>
  </si>
  <si>
    <t>Ст.л-т Агранович Е. Н</t>
  </si>
  <si>
    <t>Л-т Кондрашов В. Т.</t>
  </si>
  <si>
    <t>Ст.л-т Гаврильченко Н. С.</t>
  </si>
  <si>
    <t>К-н Сохань В. А.</t>
  </si>
  <si>
    <t>Л-т Свистун Г. К.</t>
  </si>
  <si>
    <t>Л-т Шеварев А. М.</t>
  </si>
  <si>
    <t>19 янв</t>
  </si>
  <si>
    <t>ст.л-т Малунов Ф.Г.</t>
  </si>
  <si>
    <t>1950-1951</t>
  </si>
  <si>
    <t>Всего</t>
  </si>
  <si>
    <t>Мои</t>
  </si>
  <si>
    <t>Игоря</t>
  </si>
  <si>
    <t>№1</t>
  </si>
  <si>
    <t>№2</t>
  </si>
  <si>
    <t>№3</t>
  </si>
  <si>
    <t>№4</t>
  </si>
  <si>
    <t xml:space="preserve">№6   Безвозвратные  потери МиГов. </t>
  </si>
  <si>
    <r>
      <t>№7</t>
    </r>
    <r>
      <rPr>
        <i/>
        <sz val="8"/>
        <color indexed="10"/>
        <rFont val="Arial"/>
        <family val="2"/>
      </rPr>
      <t xml:space="preserve">   погибших на </t>
    </r>
    <r>
      <rPr>
        <b/>
        <i/>
        <sz val="8"/>
        <rFont val="Arial"/>
        <family val="2"/>
      </rPr>
      <t>МиГах</t>
    </r>
  </si>
  <si>
    <t>№11 Эти лётчики уцелели при вынужден-ных и аварийных на АД</t>
  </si>
  <si>
    <t xml:space="preserve">№15 Вынужден-ные посадки только вне АД </t>
  </si>
  <si>
    <r>
      <t>№16  Не дошли до своих аэродомов. Это</t>
    </r>
    <r>
      <rPr>
        <b/>
        <sz val="8"/>
        <rFont val="Arial"/>
        <family val="2"/>
      </rPr>
      <t xml:space="preserve"> только</t>
    </r>
    <r>
      <rPr>
        <sz val="8"/>
        <rFont val="Arial"/>
        <family val="2"/>
      </rPr>
      <t xml:space="preserve"> после БВ.</t>
    </r>
  </si>
  <si>
    <t>№17  Лётные проишествия в небоевых на МиГах с потерей ЛА</t>
  </si>
  <si>
    <r>
      <t xml:space="preserve">Всего погибло на </t>
    </r>
    <r>
      <rPr>
        <b/>
        <i/>
        <sz val="8"/>
        <rFont val="Arial"/>
        <family val="2"/>
      </rPr>
      <t>МиГах</t>
    </r>
  </si>
  <si>
    <t>Погибло после катапультирования - из них два расстрела.</t>
  </si>
  <si>
    <t>Погибло при вынужденных вне АД.</t>
  </si>
  <si>
    <t>Погибло из-за ошибок в технике пилотирования на посадке.</t>
  </si>
  <si>
    <t>Вынужден-ные посадки только вне АД с потерей ЛА.</t>
  </si>
  <si>
    <t>Общие потери</t>
  </si>
  <si>
    <r>
      <t>сбит F-86.</t>
    </r>
    <r>
      <rPr>
        <sz val="8"/>
        <color indexed="10"/>
        <rFont val="Arial"/>
        <family val="2"/>
      </rPr>
      <t xml:space="preserve"> Погиб</t>
    </r>
    <r>
      <rPr>
        <sz val="8"/>
        <rFont val="Arial"/>
        <family val="0"/>
      </rPr>
      <t>.</t>
    </r>
  </si>
  <si>
    <t>Точно сбиты самолё-тами других типов и НЕ дошли.</t>
  </si>
  <si>
    <t>Точно сбиты самолё-тами других типов и дошли.</t>
  </si>
  <si>
    <t>12апреля</t>
  </si>
  <si>
    <t>подбит F-86. Посадка вне АД. С-т ВОССТАНОВЛЕН!!</t>
  </si>
  <si>
    <t>сбит F-86. Катапультировался. Над азродромом</t>
  </si>
  <si>
    <t>ст.лт. Плиткин А.А.</t>
  </si>
  <si>
    <t>27 мая</t>
  </si>
  <si>
    <t>п-к Барабанов</t>
  </si>
  <si>
    <t>упр. дивизии</t>
  </si>
  <si>
    <t>ст.лт Гольдштейн Р.Н.</t>
  </si>
  <si>
    <t>несброс ПТБ в боевом вылете. Катапультировался.</t>
  </si>
  <si>
    <t>к-н Юрин М.М.</t>
  </si>
  <si>
    <t>28 сен</t>
  </si>
  <si>
    <t>ст.лт. Котченко И.В.</t>
  </si>
  <si>
    <t>Из них в небоевых</t>
  </si>
  <si>
    <t xml:space="preserve">в Боевых вылетах </t>
  </si>
  <si>
    <t>Погибло при аварийных посадках на АД.</t>
  </si>
  <si>
    <r>
      <t>Израсходовал топливо, попав в сложные метеусловия. Пилот катапультировался (</t>
    </r>
    <r>
      <rPr>
        <b/>
        <sz val="10"/>
        <rFont val="Times New Roman"/>
        <family val="1"/>
      </rPr>
      <t xml:space="preserve"> 510th -сбит F-86)</t>
    </r>
  </si>
  <si>
    <r>
      <t xml:space="preserve">подбит посадка.  </t>
    </r>
    <r>
      <rPr>
        <sz val="10"/>
        <color indexed="10"/>
        <rFont val="Times New Roman"/>
        <family val="1"/>
      </rPr>
      <t>Уже указано "аварийная" и сразу вне же АД. Так не бывает.</t>
    </r>
  </si>
  <si>
    <t>Потери МиГов в небоевых вылетах</t>
  </si>
  <si>
    <t xml:space="preserve">ст.лт. Мазикин Ев.Тих. </t>
  </si>
  <si>
    <t>139-й гиап</t>
  </si>
  <si>
    <r>
      <t>Подбит F-86, разбился при посадке.</t>
    </r>
    <r>
      <rPr>
        <b/>
        <sz val="10"/>
        <color indexed="10"/>
        <rFont val="Times New Roman"/>
        <family val="1"/>
      </rPr>
      <t xml:space="preserve"> Исправил.</t>
    </r>
  </si>
  <si>
    <t>Подбит  Ф-86, катастрофа на  ВПП  Мяогоу</t>
  </si>
  <si>
    <t>подбит F-86. Вынужденная вне АД. С-т списан.</t>
  </si>
  <si>
    <t>Сбит F9F в районе Аньдунского моста</t>
  </si>
  <si>
    <t>Пилот погиб.</t>
  </si>
  <si>
    <t>28-й гиап</t>
  </si>
  <si>
    <t>Подбит F-80 в районе Аньдун, разбился при аварийной посадке.</t>
  </si>
  <si>
    <t>Сбит F9F в районе Аньдун.</t>
  </si>
  <si>
    <t>29-й гиап</t>
  </si>
  <si>
    <t>Столкнулся с землёй по неизвестной причине.</t>
  </si>
  <si>
    <t>Пилот числится пропавшим без вести.</t>
  </si>
  <si>
    <t>Пропал в районе Сингисю.</t>
  </si>
  <si>
    <t xml:space="preserve"> 29-й гиап</t>
  </si>
  <si>
    <t>Потерян в ходе воздушного боя по небоевой причине.</t>
  </si>
  <si>
    <t>Сбит F-86 в районе Аньдун.</t>
  </si>
  <si>
    <t>Пилот катапультировался и выжил.</t>
  </si>
  <si>
    <t>177-й иап</t>
  </si>
  <si>
    <t>Сбит F-86 в районе Сингисю.</t>
  </si>
  <si>
    <t>29-й гиап.</t>
  </si>
  <si>
    <t>Сбит F-84 в районе Сингисю.</t>
  </si>
  <si>
    <t>28-й гиап.</t>
  </si>
  <si>
    <t>Сбит F-80 в районе Ансю.</t>
  </si>
  <si>
    <t>Пилот погиб</t>
  </si>
  <si>
    <t>4 апр 1953</t>
  </si>
  <si>
    <t>Авария при облёте. С-т сгорел на ВПП Куандянь. Небоевая**</t>
  </si>
  <si>
    <r>
      <t>№8   Всего катапульт-ирований (</t>
    </r>
    <r>
      <rPr>
        <b/>
        <sz val="8"/>
        <color indexed="10"/>
        <rFont val="Arial"/>
        <family val="2"/>
      </rPr>
      <t>красным</t>
    </r>
    <r>
      <rPr>
        <sz val="8"/>
        <rFont val="Arial"/>
        <family val="2"/>
      </rPr>
      <t xml:space="preserve"> погибшие при этом)</t>
    </r>
  </si>
  <si>
    <r>
      <t xml:space="preserve">№12 Потери в боевых вылетах против </t>
    </r>
    <r>
      <rPr>
        <b/>
        <sz val="8"/>
        <color indexed="12"/>
        <rFont val="Arial"/>
        <family val="2"/>
      </rPr>
      <t>F-86</t>
    </r>
    <r>
      <rPr>
        <sz val="8"/>
        <rFont val="Arial"/>
        <family val="2"/>
      </rPr>
      <t xml:space="preserve">. По дефолту ВСЕ, если не указано  </t>
    </r>
  </si>
  <si>
    <r>
      <t xml:space="preserve">№13 Потери в боевых вылетах с </t>
    </r>
    <r>
      <rPr>
        <u val="single"/>
        <sz val="8"/>
        <rFont val="Arial"/>
        <family val="2"/>
      </rPr>
      <t>другими</t>
    </r>
    <r>
      <rPr>
        <sz val="8"/>
        <rFont val="Arial"/>
        <family val="2"/>
      </rPr>
      <t xml:space="preserve"> типами</t>
    </r>
  </si>
  <si>
    <t>№14 После БВ сели на АД, но списаны (включая протараненный)</t>
  </si>
  <si>
    <t>Лишние ??!!</t>
  </si>
  <si>
    <r>
      <t xml:space="preserve">351 </t>
    </r>
    <r>
      <rPr>
        <b/>
        <sz val="8"/>
        <color indexed="12"/>
        <rFont val="Arial"/>
        <family val="2"/>
      </rPr>
      <t>ночной</t>
    </r>
  </si>
  <si>
    <r>
      <t xml:space="preserve">147 </t>
    </r>
    <r>
      <rPr>
        <b/>
        <sz val="8"/>
        <color indexed="12"/>
        <rFont val="Arial"/>
        <family val="2"/>
      </rPr>
      <t>ночная аэ</t>
    </r>
  </si>
  <si>
    <t>В ходе боя в районе Сингисю столкнулся с самолётом старшего лейтенанта Бушмелева</t>
  </si>
  <si>
    <t>72-й гиап.</t>
  </si>
  <si>
    <t>В ходе боя столкнулся с землёй.</t>
  </si>
  <si>
    <t>Сбит F-86 или не справился с управлением в ходе боя</t>
  </si>
  <si>
    <t>176-й гиап.</t>
  </si>
  <si>
    <t>Сбит F-86 в районе Сенсен</t>
  </si>
  <si>
    <t>Подбит F-86 в районе Аньдун, совершил вынужденную посадку с отказавшим двигателем, списан из-за боевых повреждений</t>
  </si>
  <si>
    <t>Пилот выжил</t>
  </si>
  <si>
    <t>196-й иап</t>
  </si>
  <si>
    <t>Сбит F-84 в районе Синыйджу.</t>
  </si>
  <si>
    <t>Пилот катапультировался и выжил</t>
  </si>
  <si>
    <t>п/ п-к Дзюбенко Н.Д.</t>
  </si>
  <si>
    <r>
      <t>по мортирологу</t>
    </r>
    <r>
      <rPr>
        <b/>
        <sz val="8"/>
        <color indexed="10"/>
        <rFont val="Arial"/>
        <family val="2"/>
      </rPr>
      <t xml:space="preserve"> погиб в бою</t>
    </r>
    <r>
      <rPr>
        <sz val="8"/>
        <color indexed="10"/>
        <rFont val="Arial"/>
        <family val="0"/>
      </rPr>
      <t xml:space="preserve">. </t>
    </r>
    <r>
      <rPr>
        <sz val="8"/>
        <rFont val="Arial"/>
        <family val="2"/>
      </rPr>
      <t xml:space="preserve"> Скорее всего это Ла-11, а не МиГ.</t>
    </r>
  </si>
  <si>
    <t>176-й гиап</t>
  </si>
  <si>
    <t>Совершил вынужденную посадку в районе Сингисю после отказа двигателя, разбит</t>
  </si>
  <si>
    <t>Сбит F-86</t>
  </si>
  <si>
    <t>Сбит F-86 в районе Сингисю</t>
  </si>
  <si>
    <t>176-й иап</t>
  </si>
  <si>
    <t>Сбит F-86 в районе Тайсен</t>
  </si>
  <si>
    <t>Сбит F-86 в районе Тецузан</t>
  </si>
  <si>
    <t>Сбит F-86 в районе Ансю</t>
  </si>
  <si>
    <t>Пилот погиб при катапультировании</t>
  </si>
  <si>
    <t>18-й гиап</t>
  </si>
  <si>
    <t>Пилот катапультировался и погиб на земле</t>
  </si>
  <si>
    <r>
      <t>сбит F-86</t>
    </r>
    <r>
      <rPr>
        <sz val="8"/>
        <color indexed="10"/>
        <rFont val="Arial"/>
        <family val="0"/>
      </rPr>
      <t>.</t>
    </r>
    <r>
      <rPr>
        <b/>
        <sz val="8"/>
        <color indexed="10"/>
        <rFont val="Arial"/>
        <family val="2"/>
      </rPr>
      <t xml:space="preserve"> Погиб.</t>
    </r>
  </si>
  <si>
    <r>
      <t>сбит F-86</t>
    </r>
    <r>
      <rPr>
        <sz val="8"/>
        <color indexed="10"/>
        <rFont val="Arial"/>
        <family val="0"/>
      </rPr>
      <t xml:space="preserve"> </t>
    </r>
    <r>
      <rPr>
        <sz val="8"/>
        <color indexed="12"/>
        <rFont val="Arial"/>
        <family val="2"/>
      </rPr>
      <t>на посадке в Аньдун</t>
    </r>
    <r>
      <rPr>
        <sz val="8"/>
        <color indexed="10"/>
        <rFont val="Arial"/>
        <family val="0"/>
      </rPr>
      <t xml:space="preserve">. </t>
    </r>
    <r>
      <rPr>
        <b/>
        <sz val="8"/>
        <color indexed="10"/>
        <rFont val="Arial"/>
        <family val="2"/>
      </rPr>
      <t>Погиб.</t>
    </r>
  </si>
  <si>
    <r>
      <t>сбит F-86</t>
    </r>
    <r>
      <rPr>
        <sz val="8"/>
        <color indexed="10"/>
        <rFont val="Arial"/>
        <family val="0"/>
      </rPr>
      <t xml:space="preserve"> </t>
    </r>
    <r>
      <rPr>
        <sz val="8"/>
        <color indexed="12"/>
        <rFont val="Arial"/>
        <family val="2"/>
      </rPr>
      <t>на взлёте с Дапу</t>
    </r>
    <r>
      <rPr>
        <sz val="8"/>
        <color indexed="10"/>
        <rFont val="Arial"/>
        <family val="0"/>
      </rPr>
      <t xml:space="preserve">. </t>
    </r>
    <r>
      <rPr>
        <b/>
        <sz val="8"/>
        <color indexed="10"/>
        <rFont val="Arial"/>
        <family val="2"/>
      </rPr>
      <t>Погиб.</t>
    </r>
  </si>
  <si>
    <r>
      <t>сбит F-86.</t>
    </r>
    <r>
      <rPr>
        <sz val="8"/>
        <color indexed="10"/>
        <rFont val="Arial"/>
        <family val="0"/>
      </rPr>
      <t xml:space="preserve"> </t>
    </r>
    <r>
      <rPr>
        <sz val="8"/>
        <rFont val="Arial"/>
        <family val="2"/>
      </rPr>
      <t>Катапультировался</t>
    </r>
    <r>
      <rPr>
        <sz val="8"/>
        <color indexed="10"/>
        <rFont val="Arial"/>
        <family val="0"/>
      </rPr>
      <t xml:space="preserve">, </t>
    </r>
    <r>
      <rPr>
        <b/>
        <sz val="8"/>
        <color indexed="10"/>
        <rFont val="Arial"/>
        <family val="2"/>
      </rPr>
      <t>но Погиб.</t>
    </r>
  </si>
  <si>
    <r>
      <t>сбит F-86</t>
    </r>
    <r>
      <rPr>
        <sz val="8"/>
        <color indexed="10"/>
        <rFont val="Arial"/>
        <family val="0"/>
      </rPr>
      <t xml:space="preserve"> </t>
    </r>
    <r>
      <rPr>
        <sz val="8"/>
        <color indexed="12"/>
        <rFont val="Arial"/>
        <family val="2"/>
      </rPr>
      <t>над Аньдун</t>
    </r>
    <r>
      <rPr>
        <sz val="8"/>
        <color indexed="10"/>
        <rFont val="Arial"/>
        <family val="0"/>
      </rPr>
      <t>.</t>
    </r>
    <r>
      <rPr>
        <b/>
        <sz val="8"/>
        <color indexed="10"/>
        <rFont val="Arial"/>
        <family val="2"/>
      </rPr>
      <t xml:space="preserve"> Погиб.</t>
    </r>
  </si>
  <si>
    <r>
      <t xml:space="preserve">сбит F-86 </t>
    </r>
    <r>
      <rPr>
        <sz val="8"/>
        <color indexed="12"/>
        <rFont val="Arial"/>
        <family val="2"/>
      </rPr>
      <t>при посадке в Аньдун</t>
    </r>
    <r>
      <rPr>
        <sz val="8"/>
        <color indexed="10"/>
        <rFont val="Arial"/>
        <family val="0"/>
      </rPr>
      <t xml:space="preserve">. </t>
    </r>
    <r>
      <rPr>
        <b/>
        <sz val="8"/>
        <color indexed="10"/>
        <rFont val="Arial"/>
        <family val="2"/>
      </rPr>
      <t>Погиб.</t>
    </r>
  </si>
  <si>
    <r>
      <t>сбит F-86</t>
    </r>
    <r>
      <rPr>
        <sz val="8"/>
        <color indexed="10"/>
        <rFont val="Arial"/>
        <family val="0"/>
      </rPr>
      <t xml:space="preserve">. </t>
    </r>
    <r>
      <rPr>
        <sz val="8"/>
        <rFont val="Arial"/>
        <family val="2"/>
      </rPr>
      <t>Катапультировался</t>
    </r>
    <r>
      <rPr>
        <sz val="8"/>
        <color indexed="10"/>
        <rFont val="Arial"/>
        <family val="0"/>
      </rPr>
      <t xml:space="preserve">, </t>
    </r>
    <r>
      <rPr>
        <b/>
        <sz val="8"/>
        <color indexed="10"/>
        <rFont val="Arial"/>
        <family val="2"/>
      </rPr>
      <t>но Погиб.</t>
    </r>
  </si>
  <si>
    <r>
      <t>сбит F-86</t>
    </r>
    <r>
      <rPr>
        <sz val="8"/>
        <color indexed="10"/>
        <rFont val="Arial"/>
        <family val="0"/>
      </rPr>
      <t xml:space="preserve">. </t>
    </r>
    <r>
      <rPr>
        <b/>
        <sz val="8"/>
        <color indexed="10"/>
        <rFont val="Arial"/>
        <family val="2"/>
      </rPr>
      <t>Погиб.</t>
    </r>
  </si>
  <si>
    <r>
      <t>полная выработки топл</t>
    </r>
    <r>
      <rPr>
        <sz val="8"/>
        <color indexed="52"/>
        <rFont val="Arial"/>
        <family val="0"/>
      </rPr>
      <t xml:space="preserve">. </t>
    </r>
    <r>
      <rPr>
        <b/>
        <sz val="8"/>
        <color indexed="52"/>
        <rFont val="Arial"/>
        <family val="2"/>
      </rPr>
      <t>Есть описание</t>
    </r>
    <r>
      <rPr>
        <sz val="8"/>
        <color indexed="52"/>
        <rFont val="Arial"/>
        <family val="0"/>
      </rPr>
      <t xml:space="preserve"> - </t>
    </r>
    <r>
      <rPr>
        <b/>
        <sz val="8"/>
        <color indexed="52"/>
        <rFont val="Arial"/>
        <family val="2"/>
      </rPr>
      <t>АД. С -т списан.</t>
    </r>
  </si>
  <si>
    <r>
      <t xml:space="preserve">подбит F-86 </t>
    </r>
    <r>
      <rPr>
        <b/>
        <sz val="8"/>
        <color indexed="15"/>
        <rFont val="Arial"/>
        <family val="2"/>
      </rPr>
      <t>на взлёте</t>
    </r>
    <r>
      <rPr>
        <b/>
        <sz val="8"/>
        <color indexed="9"/>
        <rFont val="Arial"/>
        <family val="2"/>
      </rPr>
      <t>. вынужденная посадка, с-т списан.</t>
    </r>
  </si>
  <si>
    <r>
      <t xml:space="preserve">подбит F-86. </t>
    </r>
    <r>
      <rPr>
        <b/>
        <sz val="8"/>
        <color indexed="53"/>
        <rFont val="Arial"/>
        <family val="2"/>
      </rPr>
      <t>Погиб</t>
    </r>
    <r>
      <rPr>
        <b/>
        <sz val="8"/>
        <color indexed="9"/>
        <rFont val="Arial"/>
        <family val="2"/>
      </rPr>
      <t xml:space="preserve"> при вынужденной посадке. *****</t>
    </r>
  </si>
  <si>
    <r>
      <t xml:space="preserve">подбит F-86. </t>
    </r>
    <r>
      <rPr>
        <b/>
        <sz val="10"/>
        <color indexed="10"/>
        <rFont val="Arial"/>
        <family val="2"/>
      </rPr>
      <t>Погиб</t>
    </r>
    <r>
      <rPr>
        <b/>
        <sz val="8"/>
        <color indexed="9"/>
        <rFont val="Arial"/>
        <family val="2"/>
      </rPr>
      <t xml:space="preserve"> при вынужд. посадке. *******</t>
    </r>
    <r>
      <rPr>
        <b/>
        <sz val="8"/>
        <color indexed="10"/>
        <rFont val="Arial"/>
        <family val="2"/>
      </rPr>
      <t>*****</t>
    </r>
  </si>
  <si>
    <r>
      <t>на посадке столкнулся</t>
    </r>
    <r>
      <rPr>
        <b/>
        <sz val="8"/>
        <color indexed="60"/>
        <rFont val="Arial"/>
        <family val="2"/>
      </rPr>
      <t xml:space="preserve"> </t>
    </r>
    <r>
      <rPr>
        <b/>
        <sz val="8"/>
        <color indexed="52"/>
        <rFont val="Arial"/>
        <family val="2"/>
      </rPr>
      <t xml:space="preserve">с МиГом </t>
    </r>
  </si>
  <si>
    <r>
      <t xml:space="preserve">Паршукова. </t>
    </r>
    <r>
      <rPr>
        <b/>
        <sz val="8"/>
        <color indexed="10"/>
        <rFont val="Arial"/>
        <family val="2"/>
      </rPr>
      <t>Погиб</t>
    </r>
    <r>
      <rPr>
        <b/>
        <sz val="8"/>
        <color indexed="52"/>
        <rFont val="Arial"/>
        <family val="2"/>
      </rPr>
      <t xml:space="preserve">. А Паршукову ничего. </t>
    </r>
    <r>
      <rPr>
        <b/>
        <sz val="9"/>
        <color indexed="5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*************</t>
    </r>
  </si>
  <si>
    <t>Пдбит F-86. С-т разбит при посдке на АД. Есть описание</t>
  </si>
  <si>
    <r>
      <t>Полн. выроботка топлива. Вынужденная.посадка.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53"/>
        <rFont val="Arial"/>
        <family val="2"/>
      </rPr>
      <t>Погиб.****</t>
    </r>
  </si>
  <si>
    <t>Аварийные посадки на АД</t>
  </si>
  <si>
    <r>
      <t>сбит F-86.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Катапультировался.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Погиб.</t>
    </r>
  </si>
  <si>
    <r>
      <t xml:space="preserve">сбит F-86 </t>
    </r>
    <r>
      <rPr>
        <sz val="8"/>
        <color indexed="12"/>
        <rFont val="Arial"/>
        <family val="2"/>
      </rPr>
      <t>на взлёте с Дапу</t>
    </r>
    <r>
      <rPr>
        <sz val="8"/>
        <color indexed="10"/>
        <rFont val="Arial"/>
        <family val="0"/>
      </rPr>
      <t xml:space="preserve">. </t>
    </r>
    <r>
      <rPr>
        <b/>
        <sz val="8"/>
        <color indexed="10"/>
        <rFont val="Arial"/>
        <family val="2"/>
      </rPr>
      <t>Погиб.</t>
    </r>
  </si>
  <si>
    <r>
      <t>сбит F-86</t>
    </r>
    <r>
      <rPr>
        <sz val="8"/>
        <color indexed="10"/>
        <rFont val="Arial"/>
        <family val="0"/>
      </rPr>
      <t xml:space="preserve"> </t>
    </r>
    <r>
      <rPr>
        <sz val="8"/>
        <color indexed="12"/>
        <rFont val="Arial"/>
        <family val="2"/>
      </rPr>
      <t>на взлёте с Мяугоу</t>
    </r>
    <r>
      <rPr>
        <sz val="8"/>
        <color indexed="10"/>
        <rFont val="Arial"/>
        <family val="0"/>
      </rPr>
      <t xml:space="preserve">. </t>
    </r>
    <r>
      <rPr>
        <b/>
        <sz val="8"/>
        <color indexed="10"/>
        <rFont val="Arial"/>
        <family val="2"/>
      </rPr>
      <t>Погиб.</t>
    </r>
  </si>
  <si>
    <r>
      <t>сбит F-86</t>
    </r>
    <r>
      <rPr>
        <sz val="8"/>
        <color indexed="10"/>
        <rFont val="Arial"/>
        <family val="2"/>
      </rPr>
      <t xml:space="preserve"> </t>
    </r>
    <r>
      <rPr>
        <sz val="8"/>
        <color indexed="12"/>
        <rFont val="Arial"/>
        <family val="2"/>
      </rPr>
      <t>над Аньдун</t>
    </r>
    <r>
      <rPr>
        <sz val="8"/>
        <color indexed="10"/>
        <rFont val="Arial"/>
        <family val="2"/>
      </rPr>
      <t xml:space="preserve">. </t>
    </r>
    <r>
      <rPr>
        <b/>
        <sz val="8"/>
        <color indexed="10"/>
        <rFont val="Arial"/>
        <family val="2"/>
      </rPr>
      <t>Погиб.</t>
    </r>
  </si>
  <si>
    <r>
      <t>сбит F-86</t>
    </r>
    <r>
      <rPr>
        <sz val="8"/>
        <color indexed="10"/>
        <rFont val="Arial"/>
        <family val="2"/>
      </rPr>
      <t xml:space="preserve"> </t>
    </r>
    <r>
      <rPr>
        <sz val="8"/>
        <color indexed="12"/>
        <rFont val="Arial"/>
        <family val="2"/>
      </rPr>
      <t>на посадке</t>
    </r>
    <r>
      <rPr>
        <sz val="8"/>
        <color indexed="10"/>
        <rFont val="Arial"/>
        <family val="2"/>
      </rPr>
      <t xml:space="preserve">. </t>
    </r>
    <r>
      <rPr>
        <b/>
        <sz val="8"/>
        <color indexed="10"/>
        <rFont val="Arial"/>
        <family val="2"/>
      </rPr>
      <t>Погиб.</t>
    </r>
  </si>
  <si>
    <r>
      <t>подбит Б-29 (</t>
    </r>
    <r>
      <rPr>
        <b/>
        <sz val="8"/>
        <color indexed="12"/>
        <rFont val="Arial"/>
        <family val="2"/>
      </rPr>
      <t>ночник</t>
    </r>
    <r>
      <rPr>
        <sz val="8"/>
        <rFont val="Arial"/>
        <family val="2"/>
      </rPr>
      <t xml:space="preserve">). </t>
    </r>
    <r>
      <rPr>
        <b/>
        <sz val="8"/>
        <color indexed="10"/>
        <rFont val="Arial"/>
        <family val="2"/>
      </rPr>
      <t>Погиб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при возвращении.</t>
    </r>
  </si>
  <si>
    <r>
      <t>сбит F-86.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Катапультировался</t>
    </r>
    <r>
      <rPr>
        <sz val="8"/>
        <color indexed="10"/>
        <rFont val="Arial"/>
        <family val="2"/>
      </rPr>
      <t xml:space="preserve">, </t>
    </r>
    <r>
      <rPr>
        <b/>
        <sz val="8"/>
        <color indexed="10"/>
        <rFont val="Arial"/>
        <family val="2"/>
      </rPr>
      <t>погиб.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(ведомый Иванова)</t>
    </r>
  </si>
  <si>
    <r>
      <t>сбит F-86.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Погиб.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(родился в один день с Костиным)</t>
    </r>
  </si>
  <si>
    <r>
      <t>сбит F-86.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Погиб.</t>
    </r>
    <r>
      <rPr>
        <sz val="8"/>
        <rFont val="Arial"/>
        <family val="2"/>
      </rPr>
      <t xml:space="preserve"> (родился в один день с Горобченко)</t>
    </r>
  </si>
  <si>
    <r>
      <t xml:space="preserve">сбит F-86 </t>
    </r>
    <r>
      <rPr>
        <sz val="8"/>
        <color indexed="12"/>
        <rFont val="Arial"/>
        <family val="2"/>
      </rPr>
      <t>над Аньдун</t>
    </r>
    <r>
      <rPr>
        <sz val="8"/>
        <rFont val="Arial"/>
        <family val="0"/>
      </rPr>
      <t>.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Погиб.</t>
    </r>
  </si>
  <si>
    <r>
      <t xml:space="preserve">сбит F-86 </t>
    </r>
    <r>
      <rPr>
        <sz val="8"/>
        <color indexed="12"/>
        <rFont val="Arial"/>
        <family val="2"/>
      </rPr>
      <t>на посадке</t>
    </r>
    <r>
      <rPr>
        <sz val="8"/>
        <rFont val="Arial"/>
        <family val="0"/>
      </rPr>
      <t xml:space="preserve">. </t>
    </r>
    <r>
      <rPr>
        <b/>
        <sz val="8"/>
        <color indexed="10"/>
        <rFont val="Arial"/>
        <family val="2"/>
      </rPr>
      <t>Погиб</t>
    </r>
    <r>
      <rPr>
        <sz val="8"/>
        <color indexed="10"/>
        <rFont val="Arial"/>
        <family val="2"/>
      </rPr>
      <t>.</t>
    </r>
    <r>
      <rPr>
        <sz val="8"/>
        <rFont val="Arial"/>
        <family val="0"/>
      </rPr>
      <t xml:space="preserve"> (друг отца Юрки Шапошникова).</t>
    </r>
  </si>
  <si>
    <r>
      <t xml:space="preserve">сбит F-86 </t>
    </r>
    <r>
      <rPr>
        <sz val="8"/>
        <color indexed="12"/>
        <rFont val="Arial"/>
        <family val="2"/>
      </rPr>
      <t>на посадке</t>
    </r>
    <r>
      <rPr>
        <sz val="8"/>
        <rFont val="Arial"/>
        <family val="0"/>
      </rPr>
      <t xml:space="preserve">. </t>
    </r>
    <r>
      <rPr>
        <b/>
        <sz val="8"/>
        <color indexed="10"/>
        <rFont val="Arial"/>
        <family val="2"/>
      </rPr>
      <t>Погиб</t>
    </r>
    <r>
      <rPr>
        <b/>
        <sz val="8"/>
        <rFont val="Arial"/>
        <family val="2"/>
      </rPr>
      <t>.</t>
    </r>
  </si>
  <si>
    <r>
      <t xml:space="preserve">сбит F-86 </t>
    </r>
    <r>
      <rPr>
        <sz val="8"/>
        <color indexed="12"/>
        <rFont val="Arial"/>
        <family val="2"/>
      </rPr>
      <t>на взлёте</t>
    </r>
    <r>
      <rPr>
        <sz val="8"/>
        <rFont val="Arial"/>
        <family val="0"/>
      </rPr>
      <t xml:space="preserve">. </t>
    </r>
    <r>
      <rPr>
        <b/>
        <sz val="8"/>
        <color indexed="10"/>
        <rFont val="Arial"/>
        <family val="2"/>
      </rPr>
      <t>Погиб</t>
    </r>
    <r>
      <rPr>
        <b/>
        <sz val="8"/>
        <rFont val="Arial"/>
        <family val="2"/>
      </rPr>
      <t>.</t>
    </r>
  </si>
  <si>
    <r>
      <t xml:space="preserve">сбит F-86. </t>
    </r>
    <r>
      <rPr>
        <b/>
        <sz val="8"/>
        <color indexed="10"/>
        <rFont val="Arial"/>
        <family val="2"/>
      </rPr>
      <t>Погиб</t>
    </r>
    <r>
      <rPr>
        <b/>
        <sz val="8"/>
        <rFont val="Arial"/>
        <family val="2"/>
      </rPr>
      <t>.</t>
    </r>
  </si>
  <si>
    <r>
      <t>Таранил (столкнулся) F-86. Катапультировался</t>
    </r>
    <r>
      <rPr>
        <sz val="8"/>
        <color indexed="10"/>
        <rFont val="Arial"/>
        <family val="2"/>
      </rPr>
      <t xml:space="preserve">. </t>
    </r>
    <r>
      <rPr>
        <b/>
        <sz val="8"/>
        <color indexed="10"/>
        <rFont val="Arial"/>
        <family val="2"/>
      </rPr>
      <t>Погиб.</t>
    </r>
  </si>
  <si>
    <r>
      <t xml:space="preserve">сбит F-86. </t>
    </r>
    <r>
      <rPr>
        <b/>
        <sz val="8"/>
        <color indexed="10"/>
        <rFont val="Arial"/>
        <family val="2"/>
      </rPr>
      <t>Погиб</t>
    </r>
    <r>
      <rPr>
        <sz val="8"/>
        <color indexed="10"/>
        <rFont val="Arial"/>
        <family val="2"/>
      </rPr>
      <t xml:space="preserve">. </t>
    </r>
    <r>
      <rPr>
        <sz val="8"/>
        <color indexed="12"/>
        <rFont val="Arial"/>
        <family val="2"/>
      </rPr>
      <t>Район Аньдун.</t>
    </r>
  </si>
  <si>
    <r>
      <t>сбит F-86</t>
    </r>
    <r>
      <rPr>
        <sz val="8"/>
        <color indexed="10"/>
        <rFont val="Arial"/>
        <family val="2"/>
      </rPr>
      <t xml:space="preserve">. </t>
    </r>
    <r>
      <rPr>
        <b/>
        <sz val="8"/>
        <color indexed="10"/>
        <rFont val="Arial"/>
        <family val="2"/>
      </rPr>
      <t>Погиб.</t>
    </r>
  </si>
  <si>
    <r>
      <t>сбит F-86.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Погиб.</t>
    </r>
  </si>
  <si>
    <r>
      <t>сбит F-86 уже севернее Ялу</t>
    </r>
    <r>
      <rPr>
        <sz val="8"/>
        <color indexed="10"/>
        <rFont val="Arial"/>
        <family val="0"/>
      </rPr>
      <t xml:space="preserve">. </t>
    </r>
    <r>
      <rPr>
        <b/>
        <sz val="8"/>
        <color indexed="10"/>
        <rFont val="Arial"/>
        <family val="2"/>
      </rPr>
      <t>Погиб.</t>
    </r>
  </si>
  <si>
    <r>
      <t>сбит F-86</t>
    </r>
    <r>
      <rPr>
        <sz val="8"/>
        <color indexed="10"/>
        <rFont val="Arial"/>
        <family val="0"/>
      </rPr>
      <t>.</t>
    </r>
    <r>
      <rPr>
        <b/>
        <sz val="8"/>
        <color indexed="10"/>
        <rFont val="Arial"/>
        <family val="2"/>
      </rPr>
      <t xml:space="preserve"> Погиб</t>
    </r>
    <r>
      <rPr>
        <sz val="8"/>
        <color indexed="10"/>
        <rFont val="Arial"/>
        <family val="0"/>
      </rPr>
      <t>.</t>
    </r>
  </si>
  <si>
    <r>
      <t>бой с F-80.</t>
    </r>
    <r>
      <rPr>
        <sz val="8"/>
        <color indexed="10"/>
        <rFont val="Arial"/>
        <family val="0"/>
      </rPr>
      <t xml:space="preserve"> </t>
    </r>
    <r>
      <rPr>
        <b/>
        <sz val="8"/>
        <color indexed="10"/>
        <rFont val="Arial"/>
        <family val="2"/>
      </rPr>
      <t>Погиб.</t>
    </r>
    <r>
      <rPr>
        <sz val="8"/>
        <color indexed="10"/>
        <rFont val="Arial"/>
        <family val="0"/>
      </rPr>
      <t xml:space="preserve"> </t>
    </r>
    <r>
      <rPr>
        <sz val="8"/>
        <rFont val="Arial"/>
        <family val="2"/>
      </rPr>
      <t>предп. дефф стабилиз</t>
    </r>
    <r>
      <rPr>
        <sz val="8"/>
        <color indexed="10"/>
        <rFont val="Arial"/>
        <family val="0"/>
      </rPr>
      <t>.</t>
    </r>
  </si>
  <si>
    <t>сбит F-80. Катапультировался</t>
  </si>
  <si>
    <r>
      <t>сбит своей зениткой</t>
    </r>
    <r>
      <rPr>
        <sz val="8"/>
        <color indexed="10"/>
        <rFont val="Arial"/>
        <family val="2"/>
      </rPr>
      <t xml:space="preserve">. </t>
    </r>
    <r>
      <rPr>
        <b/>
        <sz val="8"/>
        <color indexed="10"/>
        <rFont val="Arial"/>
        <family val="2"/>
      </rPr>
      <t xml:space="preserve">Погиб. </t>
    </r>
    <r>
      <rPr>
        <sz val="8"/>
        <rFont val="Arial"/>
        <family val="2"/>
      </rPr>
      <t>На 2-й раз</t>
    </r>
  </si>
  <si>
    <r>
      <t>сбит F-86.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Катапультировался</t>
    </r>
    <r>
      <rPr>
        <sz val="8"/>
        <color indexed="10"/>
        <rFont val="Arial"/>
        <family val="2"/>
      </rPr>
      <t>,</t>
    </r>
    <r>
      <rPr>
        <sz val="8"/>
        <rFont val="Arial"/>
        <family val="2"/>
      </rPr>
      <t xml:space="preserve"> но выпал</t>
    </r>
  </si>
  <si>
    <r>
      <t>из подвесной системы и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Погиб</t>
    </r>
  </si>
  <si>
    <r>
      <t>сбит F-84</t>
    </r>
    <r>
      <rPr>
        <sz val="8"/>
        <color indexed="10"/>
        <rFont val="Arial"/>
        <family val="0"/>
      </rPr>
      <t xml:space="preserve">. </t>
    </r>
    <r>
      <rPr>
        <b/>
        <sz val="8"/>
        <color indexed="10"/>
        <rFont val="Arial"/>
        <family val="2"/>
      </rPr>
      <t>Погиб.</t>
    </r>
  </si>
  <si>
    <r>
      <t>ся в сопку</t>
    </r>
    <r>
      <rPr>
        <sz val="8"/>
        <color indexed="10"/>
        <rFont val="Arial"/>
        <family val="0"/>
      </rPr>
      <t xml:space="preserve">. </t>
    </r>
    <r>
      <rPr>
        <b/>
        <sz val="8"/>
        <color indexed="10"/>
        <rFont val="Arial"/>
        <family val="2"/>
      </rPr>
      <t>Погиб.</t>
    </r>
  </si>
  <si>
    <r>
      <t>сбит F-9F</t>
    </r>
    <r>
      <rPr>
        <sz val="8"/>
        <color indexed="10"/>
        <rFont val="Arial"/>
        <family val="0"/>
      </rPr>
      <t xml:space="preserve">. </t>
    </r>
    <r>
      <rPr>
        <b/>
        <sz val="8"/>
        <color indexed="10"/>
        <rFont val="Arial"/>
        <family val="2"/>
      </rPr>
      <t>Погиб.</t>
    </r>
    <r>
      <rPr>
        <sz val="8"/>
        <color indexed="10"/>
        <rFont val="Arial"/>
        <family val="0"/>
      </rPr>
      <t xml:space="preserve"> </t>
    </r>
  </si>
  <si>
    <r>
      <t>сбит F-9F</t>
    </r>
    <r>
      <rPr>
        <sz val="8"/>
        <color indexed="10"/>
        <rFont val="Arial"/>
        <family val="0"/>
      </rPr>
      <t>.</t>
    </r>
    <r>
      <rPr>
        <b/>
        <sz val="8"/>
        <color indexed="10"/>
        <rFont val="Arial"/>
        <family val="2"/>
      </rPr>
      <t xml:space="preserve"> Погиб. </t>
    </r>
  </si>
  <si>
    <t>вылет VS F-86, но не "от огня"</t>
  </si>
  <si>
    <r>
      <t>Погиб</t>
    </r>
    <r>
      <rPr>
        <sz val="8"/>
        <color indexed="10"/>
        <rFont val="Arial"/>
        <family val="0"/>
      </rPr>
      <t>. Противник</t>
    </r>
    <r>
      <rPr>
        <sz val="8"/>
        <rFont val="Arial"/>
        <family val="2"/>
      </rPr>
      <t xml:space="preserve"> даже не заявлял. ГСС</t>
    </r>
  </si>
  <si>
    <r>
      <t>Погиб</t>
    </r>
    <r>
      <rPr>
        <sz val="8"/>
        <color indexed="10"/>
        <rFont val="Arial"/>
        <family val="0"/>
      </rPr>
      <t xml:space="preserve">. </t>
    </r>
    <r>
      <rPr>
        <sz val="8"/>
        <rFont val="Arial"/>
        <family val="2"/>
      </rPr>
      <t>Противник</t>
    </r>
    <r>
      <rPr>
        <sz val="8"/>
        <rFont val="Arial"/>
        <family val="2"/>
      </rPr>
      <t xml:space="preserve"> даже не заявлял. ГСС</t>
    </r>
  </si>
  <si>
    <r>
      <t>сбит F-86.</t>
    </r>
    <r>
      <rPr>
        <b/>
        <sz val="8"/>
        <color indexed="10"/>
        <rFont val="Arial"/>
        <family val="2"/>
      </rPr>
      <t xml:space="preserve"> Погиб</t>
    </r>
    <r>
      <rPr>
        <b/>
        <sz val="8"/>
        <rFont val="Arial"/>
        <family val="2"/>
      </rPr>
      <t>.</t>
    </r>
  </si>
  <si>
    <t>л-т. Ильяшенко С.Н.</t>
  </si>
  <si>
    <r>
      <t xml:space="preserve"> Сбит F-86.</t>
    </r>
    <r>
      <rPr>
        <b/>
        <sz val="8"/>
        <color indexed="10"/>
        <rFont val="Arial"/>
        <family val="2"/>
      </rPr>
      <t xml:space="preserve"> П</t>
    </r>
    <r>
      <rPr>
        <b/>
        <sz val="8"/>
        <color indexed="10"/>
        <rFont val="Arial"/>
        <family val="2"/>
      </rPr>
      <t>огиб.</t>
    </r>
  </si>
  <si>
    <t>ст. л-т.Шишкин Г.П.</t>
  </si>
  <si>
    <t xml:space="preserve">ст. л-т. Колпаков </t>
  </si>
  <si>
    <t>ст.лт. Воропаев Ал. Як.</t>
  </si>
  <si>
    <r>
      <t xml:space="preserve">Погиб в бою </t>
    </r>
    <r>
      <rPr>
        <sz val="8"/>
        <rFont val="Arial"/>
        <family val="2"/>
      </rPr>
      <t xml:space="preserve">(по мартирологу). </t>
    </r>
    <r>
      <rPr>
        <b/>
        <sz val="8"/>
        <rFont val="Arial"/>
        <family val="2"/>
      </rPr>
      <t>См.примечание Сейдова! У КиТ отс.</t>
    </r>
  </si>
  <si>
    <t>ст. лт. Жадан Олег</t>
  </si>
  <si>
    <t xml:space="preserve">17 дек </t>
  </si>
  <si>
    <r>
      <t xml:space="preserve">351 Иап </t>
    </r>
    <r>
      <rPr>
        <b/>
        <sz val="8"/>
        <color indexed="12"/>
        <rFont val="Arial"/>
        <family val="2"/>
      </rPr>
      <t>ночн</t>
    </r>
  </si>
  <si>
    <r>
      <t xml:space="preserve">№16  Не дошли до своих аэродомов </t>
    </r>
    <r>
      <rPr>
        <b/>
        <sz val="8"/>
        <rFont val="Arial"/>
        <family val="2"/>
      </rPr>
      <t>только</t>
    </r>
    <r>
      <rPr>
        <sz val="8"/>
        <rFont val="Arial"/>
        <family val="2"/>
      </rPr>
      <t xml:space="preserve"> после БВ.</t>
    </r>
  </si>
  <si>
    <t>ст.л-т Теняев А.</t>
  </si>
  <si>
    <t>разн.даты</t>
  </si>
  <si>
    <r>
      <rPr>
        <sz val="8"/>
        <rFont val="Arial"/>
        <family val="2"/>
      </rPr>
      <t>По мартирологу</t>
    </r>
    <r>
      <rPr>
        <b/>
        <sz val="8"/>
        <color indexed="10"/>
        <rFont val="Arial"/>
        <family val="2"/>
      </rPr>
      <t xml:space="preserve"> погиб в бою</t>
    </r>
    <r>
      <rPr>
        <sz val="8"/>
        <rFont val="Arial"/>
        <family val="2"/>
      </rPr>
      <t xml:space="preserve">, </t>
    </r>
    <r>
      <rPr>
        <b/>
        <u val="single"/>
        <sz val="8"/>
        <color indexed="60"/>
        <rFont val="Arial"/>
        <family val="2"/>
      </rPr>
      <t>а в реальности в трен.полёте</t>
    </r>
  </si>
  <si>
    <r>
      <t xml:space="preserve">на посадке столкнулся с МиГом Паршукова и </t>
    </r>
    <r>
      <rPr>
        <b/>
        <sz val="8"/>
        <color indexed="10"/>
        <rFont val="Arial"/>
        <family val="2"/>
      </rPr>
      <t>погиб</t>
    </r>
  </si>
  <si>
    <t>А Паршукову ничего….</t>
  </si>
  <si>
    <t>30/31 янв</t>
  </si>
  <si>
    <r>
      <t>столкнулся с F-86. Катапультировался</t>
    </r>
    <r>
      <rPr>
        <sz val="8"/>
        <color indexed="10"/>
        <rFont val="Arial"/>
        <family val="2"/>
      </rPr>
      <t xml:space="preserve">. </t>
    </r>
    <r>
      <rPr>
        <b/>
        <sz val="8"/>
        <color indexed="10"/>
        <rFont val="Arial"/>
        <family val="2"/>
      </rPr>
      <t>Погиб.</t>
    </r>
  </si>
  <si>
    <r>
      <t>отказ</t>
    </r>
    <r>
      <rPr>
        <sz val="8"/>
        <color indexed="52"/>
        <rFont val="Arial"/>
        <family val="0"/>
      </rPr>
      <t xml:space="preserve"> </t>
    </r>
    <r>
      <rPr>
        <sz val="8"/>
        <rFont val="Arial"/>
        <family val="2"/>
      </rPr>
      <t>дв-ля в полёте</t>
    </r>
    <r>
      <rPr>
        <sz val="8"/>
        <color indexed="52"/>
        <rFont val="Arial"/>
        <family val="0"/>
      </rPr>
      <t>.</t>
    </r>
    <r>
      <rPr>
        <b/>
        <sz val="8"/>
        <color indexed="52"/>
        <rFont val="Arial"/>
        <family val="2"/>
      </rPr>
      <t xml:space="preserve"> Посадка на АД, С-т списан ??</t>
    </r>
  </si>
  <si>
    <t>4 апреля</t>
  </si>
  <si>
    <t>В патруле от перегр.отлетело крыло. Катапультировался</t>
  </si>
  <si>
    <t>ст. л-т Мотанахи В.И.</t>
  </si>
  <si>
    <t>Сбит F-86. Катапультировался. См. коммент.</t>
  </si>
  <si>
    <t>неподтвердившиеся - см.примечания !!</t>
  </si>
  <si>
    <r>
      <t xml:space="preserve">По мартирологу </t>
    </r>
    <r>
      <rPr>
        <b/>
        <sz val="8"/>
        <color indexed="10"/>
        <rFont val="Arial"/>
        <family val="2"/>
      </rPr>
      <t>- погиб в бою.</t>
    </r>
    <r>
      <rPr>
        <b/>
        <sz val="8"/>
        <color indexed="60"/>
        <rFont val="Arial"/>
        <family val="2"/>
      </rPr>
      <t xml:space="preserve"> На самом деле трен. полёт</t>
    </r>
  </si>
  <si>
    <t>ст. лт. Колпаков А.Н.</t>
  </si>
  <si>
    <t>Сбиты в районе взлётов и посадок.</t>
  </si>
  <si>
    <t>Точно сбиты самолётами других типов и НЕ дошли.</t>
  </si>
  <si>
    <t>Погибло пилотв при вынужденных вне АД.</t>
  </si>
  <si>
    <r>
      <t xml:space="preserve">Аварийные посадки </t>
    </r>
    <r>
      <rPr>
        <b/>
        <sz val="8"/>
        <rFont val="Arial"/>
        <family val="0"/>
      </rPr>
      <t>на аэродромы</t>
    </r>
    <r>
      <rPr>
        <sz val="8"/>
        <rFont val="Arial"/>
        <family val="0"/>
      </rPr>
      <t xml:space="preserve"> с потерей ЛА от </t>
    </r>
    <r>
      <rPr>
        <b/>
        <u val="single"/>
        <sz val="8"/>
        <color indexed="10"/>
        <rFont val="Arial"/>
        <family val="2"/>
      </rPr>
      <t>Боевых</t>
    </r>
    <r>
      <rPr>
        <sz val="8"/>
        <rFont val="Arial"/>
        <family val="0"/>
      </rPr>
      <t xml:space="preserve"> Повреждений и отказов МЧ </t>
    </r>
    <r>
      <rPr>
        <b/>
        <sz val="8"/>
        <rFont val="Arial"/>
        <family val="2"/>
      </rPr>
      <t xml:space="preserve">в </t>
    </r>
    <r>
      <rPr>
        <b/>
        <sz val="8"/>
        <color indexed="10"/>
        <rFont val="Arial"/>
        <family val="2"/>
      </rPr>
      <t>боевых</t>
    </r>
    <r>
      <rPr>
        <sz val="8"/>
        <rFont val="Arial"/>
        <family val="0"/>
      </rPr>
      <t xml:space="preserve"> вылетах - развалил, сгорел после посадки или решето...  Но в него включён и протараненный и списанный. </t>
    </r>
  </si>
  <si>
    <t>Игоря К_м</t>
  </si>
  <si>
    <r>
      <t xml:space="preserve">№5  Описание и здесь же потери за месяц                                           </t>
    </r>
    <r>
      <rPr>
        <b/>
        <i/>
        <sz val="8"/>
        <color indexed="18"/>
        <rFont val="Arial"/>
        <family val="2"/>
      </rPr>
      <t xml:space="preserve"> ( таблица</t>
    </r>
    <r>
      <rPr>
        <i/>
        <sz val="8"/>
        <rFont val="Arial"/>
        <family val="2"/>
      </rPr>
      <t xml:space="preserve"> </t>
    </r>
    <r>
      <rPr>
        <b/>
        <i/>
        <sz val="8"/>
        <color indexed="18"/>
        <rFont val="Arial"/>
        <family val="2"/>
      </rPr>
      <t xml:space="preserve">заполнена  "510-th", Авиабаза "КРОН" по данным КиТ, Набоки, Игоря Сейдова и Igor_Km 8/5-14)                                                                        </t>
    </r>
    <r>
      <rPr>
        <b/>
        <i/>
        <sz val="8"/>
        <rFont val="Arial"/>
        <family val="2"/>
      </rPr>
      <t xml:space="preserve"> ..</t>
    </r>
    <r>
      <rPr>
        <sz val="8"/>
        <rFont val="Arial"/>
        <family val="2"/>
      </rPr>
      <t xml:space="preserve">.До этого, и не первый раз, таблица была сброшена уже </t>
    </r>
    <r>
      <rPr>
        <sz val="8"/>
        <color indexed="18"/>
        <rFont val="Arial"/>
        <family val="2"/>
      </rPr>
      <t xml:space="preserve"> 23/11-11.</t>
    </r>
  </si>
</sst>
</file>

<file path=xl/styles.xml><?xml version="1.0" encoding="utf-8"?>
<styleSheet xmlns="http://schemas.openxmlformats.org/spreadsheetml/2006/main">
  <numFmts count="3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_-* #,##0.00\ _г_р_н_._-;\-* #,##0.00\ _г_р_н_._-;_-* &quot;-&quot;??\ _г_р_н_._-;_-@_-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0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i/>
      <sz val="9"/>
      <name val="Arial"/>
      <family val="2"/>
    </font>
    <font>
      <i/>
      <sz val="8"/>
      <name val="Arial"/>
      <family val="0"/>
    </font>
    <font>
      <b/>
      <sz val="8"/>
      <name val="Arial"/>
      <family val="0"/>
    </font>
    <font>
      <i/>
      <sz val="9"/>
      <color indexed="10"/>
      <name val="Arial"/>
      <family val="2"/>
    </font>
    <font>
      <sz val="7"/>
      <name val="Arial"/>
      <family val="2"/>
    </font>
    <font>
      <b/>
      <i/>
      <sz val="8"/>
      <name val="Arial"/>
      <family val="0"/>
    </font>
    <font>
      <sz val="8"/>
      <color indexed="10"/>
      <name val="Arial"/>
      <family val="0"/>
    </font>
    <font>
      <i/>
      <sz val="8"/>
      <color indexed="10"/>
      <name val="Arial"/>
      <family val="2"/>
    </font>
    <font>
      <sz val="8"/>
      <color indexed="52"/>
      <name val="Arial"/>
      <family val="0"/>
    </font>
    <font>
      <sz val="8"/>
      <color indexed="17"/>
      <name val="Arial"/>
      <family val="0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b/>
      <i/>
      <sz val="9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b/>
      <i/>
      <sz val="10"/>
      <color indexed="52"/>
      <name val="Arial"/>
      <family val="2"/>
    </font>
    <font>
      <b/>
      <i/>
      <sz val="9"/>
      <color indexed="10"/>
      <name val="Arial"/>
      <family val="2"/>
    </font>
    <font>
      <sz val="8"/>
      <color indexed="6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60"/>
      <name val="Arial"/>
      <family val="2"/>
    </font>
    <font>
      <sz val="8"/>
      <name val="Tahoma"/>
      <family val="0"/>
    </font>
    <font>
      <b/>
      <i/>
      <sz val="10"/>
      <name val="Arial"/>
      <family val="2"/>
    </font>
    <font>
      <b/>
      <sz val="8"/>
      <color indexed="53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9"/>
      <color indexed="52"/>
      <name val="Arial"/>
      <family val="2"/>
    </font>
    <font>
      <b/>
      <sz val="8"/>
      <color indexed="52"/>
      <name val="Arial"/>
      <family val="2"/>
    </font>
    <font>
      <sz val="10"/>
      <color indexed="10"/>
      <name val="Times New Roman"/>
      <family val="1"/>
    </font>
    <font>
      <b/>
      <sz val="8"/>
      <color indexed="60"/>
      <name val="Arial"/>
      <family val="2"/>
    </font>
    <font>
      <b/>
      <i/>
      <sz val="8"/>
      <color indexed="10"/>
      <name val="Arial"/>
      <family val="2"/>
    </font>
    <font>
      <sz val="10"/>
      <color indexed="60"/>
      <name val="Times New Roman"/>
      <family val="1"/>
    </font>
    <font>
      <i/>
      <sz val="10"/>
      <name val="Arial"/>
      <family val="0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i/>
      <sz val="8"/>
      <name val="Tahoma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2"/>
      <name val="Times New Roman"/>
      <family val="1"/>
    </font>
    <font>
      <b/>
      <sz val="8"/>
      <color indexed="15"/>
      <name val="Arial"/>
      <family val="2"/>
    </font>
    <font>
      <b/>
      <sz val="9"/>
      <color indexed="52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i/>
      <sz val="9"/>
      <color indexed="17"/>
      <name val="Arial"/>
      <family val="2"/>
    </font>
    <font>
      <b/>
      <sz val="10"/>
      <name val="Arial"/>
      <family val="2"/>
    </font>
    <font>
      <b/>
      <i/>
      <sz val="10"/>
      <color indexed="53"/>
      <name val="Arial"/>
      <family val="2"/>
    </font>
    <font>
      <b/>
      <sz val="8"/>
      <name val="Tahoma"/>
      <family val="0"/>
    </font>
    <font>
      <u val="single"/>
      <sz val="8"/>
      <name val="Arial"/>
      <family val="2"/>
    </font>
    <font>
      <b/>
      <i/>
      <sz val="11"/>
      <color indexed="52"/>
      <name val="Arial"/>
      <family val="2"/>
    </font>
    <font>
      <b/>
      <sz val="11"/>
      <name val="Arial"/>
      <family val="2"/>
    </font>
    <font>
      <b/>
      <sz val="8"/>
      <color indexed="60"/>
      <name val="Tahoma"/>
      <family val="2"/>
    </font>
    <font>
      <b/>
      <u val="single"/>
      <sz val="8"/>
      <color indexed="10"/>
      <name val="Arial"/>
      <family val="2"/>
    </font>
    <font>
      <b/>
      <i/>
      <sz val="8"/>
      <color indexed="18"/>
      <name val="Arial"/>
      <family val="2"/>
    </font>
    <font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9"/>
      <color indexed="60"/>
      <name val="Tahoma"/>
      <family val="2"/>
    </font>
    <font>
      <b/>
      <u val="single"/>
      <sz val="8"/>
      <color indexed="60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9" tint="-0.4999699890613556"/>
      <name val="Arial"/>
      <family val="2"/>
    </font>
    <font>
      <b/>
      <i/>
      <sz val="9"/>
      <color rgb="FFFF0000"/>
      <name val="Arial"/>
      <family val="2"/>
    </font>
    <font>
      <b/>
      <sz val="8"/>
      <color theme="4" tint="-0.2499700039625167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>
        <color indexed="55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 style="thick"/>
      <right style="thick"/>
      <top>
        <color indexed="63"/>
      </top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/>
      <right style="thin"/>
      <top style="thin"/>
      <bottom style="thin"/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4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7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/>
    </xf>
    <xf numFmtId="49" fontId="2" fillId="0" borderId="23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1" fontId="3" fillId="0" borderId="0" xfId="0" applyNumberFormat="1" applyFont="1" applyAlignment="1">
      <alignment horizontal="left"/>
    </xf>
    <xf numFmtId="0" fontId="8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5" fillId="0" borderId="0" xfId="0" applyFont="1" applyAlignment="1">
      <alignment/>
    </xf>
    <xf numFmtId="49" fontId="2" fillId="0" borderId="18" xfId="0" applyNumberFormat="1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8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49" fontId="2" fillId="0" borderId="29" xfId="0" applyNumberFormat="1" applyFont="1" applyFill="1" applyBorder="1" applyAlignment="1">
      <alignment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left"/>
    </xf>
    <xf numFmtId="49" fontId="2" fillId="0" borderId="32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49" fontId="2" fillId="0" borderId="21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0" fontId="19" fillId="0" borderId="17" xfId="0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0" fontId="19" fillId="0" borderId="19" xfId="0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left" vertical="center" wrapText="1"/>
    </xf>
    <xf numFmtId="0" fontId="19" fillId="0" borderId="40" xfId="0" applyFont="1" applyFill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8" fillId="0" borderId="26" xfId="0" applyFont="1" applyBorder="1" applyAlignment="1">
      <alignment/>
    </xf>
    <xf numFmtId="0" fontId="1" fillId="0" borderId="22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49" fontId="2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5" xfId="0" applyFont="1" applyFill="1" applyBorder="1" applyAlignment="1">
      <alignment horizontal="left"/>
    </xf>
    <xf numFmtId="0" fontId="0" fillId="0" borderId="35" xfId="0" applyBorder="1" applyAlignment="1">
      <alignment/>
    </xf>
    <xf numFmtId="49" fontId="2" fillId="0" borderId="47" xfId="0" applyNumberFormat="1" applyFont="1" applyFill="1" applyBorder="1" applyAlignment="1">
      <alignment/>
    </xf>
    <xf numFmtId="49" fontId="1" fillId="0" borderId="47" xfId="0" applyNumberFormat="1" applyFont="1" applyFill="1" applyBorder="1" applyAlignment="1">
      <alignment/>
    </xf>
    <xf numFmtId="49" fontId="1" fillId="0" borderId="40" xfId="0" applyNumberFormat="1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0" fillId="0" borderId="41" xfId="0" applyBorder="1" applyAlignment="1">
      <alignment/>
    </xf>
    <xf numFmtId="0" fontId="1" fillId="0" borderId="48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/>
    </xf>
    <xf numFmtId="49" fontId="15" fillId="0" borderId="48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8" fillId="0" borderId="48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4" fillId="0" borderId="3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1" xfId="0" applyFont="1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left"/>
    </xf>
    <xf numFmtId="0" fontId="38" fillId="33" borderId="17" xfId="0" applyFont="1" applyFill="1" applyBorder="1" applyAlignment="1">
      <alignment horizontal="left"/>
    </xf>
    <xf numFmtId="0" fontId="38" fillId="33" borderId="19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22" xfId="0" applyFont="1" applyFill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32" fillId="0" borderId="19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left" indent="1"/>
    </xf>
    <xf numFmtId="0" fontId="15" fillId="0" borderId="22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left" indent="1"/>
    </xf>
    <xf numFmtId="0" fontId="19" fillId="0" borderId="0" xfId="0" applyFont="1" applyFill="1" applyAlignment="1">
      <alignment horizontal="left" indent="1"/>
    </xf>
    <xf numFmtId="0" fontId="19" fillId="0" borderId="17" xfId="0" applyFont="1" applyFill="1" applyBorder="1" applyAlignment="1">
      <alignment horizontal="left" indent="1"/>
    </xf>
    <xf numFmtId="0" fontId="19" fillId="0" borderId="19" xfId="0" applyFont="1" applyFill="1" applyBorder="1" applyAlignment="1">
      <alignment horizontal="left" indent="1"/>
    </xf>
    <xf numFmtId="0" fontId="19" fillId="0" borderId="0" xfId="0" applyFont="1" applyAlignment="1">
      <alignment horizontal="left" indent="1"/>
    </xf>
    <xf numFmtId="0" fontId="19" fillId="0" borderId="24" xfId="0" applyFont="1" applyFill="1" applyBorder="1" applyAlignment="1">
      <alignment horizontal="left" indent="1"/>
    </xf>
    <xf numFmtId="0" fontId="19" fillId="0" borderId="0" xfId="0" applyFont="1" applyBorder="1" applyAlignment="1">
      <alignment horizontal="left" indent="1"/>
    </xf>
    <xf numFmtId="0" fontId="19" fillId="0" borderId="10" xfId="0" applyFont="1" applyFill="1" applyBorder="1" applyAlignment="1">
      <alignment horizontal="left" indent="1"/>
    </xf>
    <xf numFmtId="0" fontId="19" fillId="0" borderId="11" xfId="0" applyFont="1" applyFill="1" applyBorder="1" applyAlignment="1">
      <alignment horizontal="left" indent="1"/>
    </xf>
    <xf numFmtId="0" fontId="19" fillId="0" borderId="26" xfId="0" applyFont="1" applyBorder="1" applyAlignment="1">
      <alignment horizontal="left" indent="1"/>
    </xf>
    <xf numFmtId="0" fontId="19" fillId="0" borderId="28" xfId="0" applyFont="1" applyFill="1" applyBorder="1" applyAlignment="1">
      <alignment horizontal="left" indent="1"/>
    </xf>
    <xf numFmtId="0" fontId="19" fillId="0" borderId="31" xfId="0" applyFont="1" applyFill="1" applyBorder="1" applyAlignment="1">
      <alignment horizontal="left" indent="1"/>
    </xf>
    <xf numFmtId="0" fontId="19" fillId="0" borderId="26" xfId="0" applyFont="1" applyFill="1" applyBorder="1" applyAlignment="1">
      <alignment horizontal="left" indent="1"/>
    </xf>
    <xf numFmtId="0" fontId="5" fillId="0" borderId="0" xfId="0" applyFont="1" applyFill="1" applyAlignment="1">
      <alignment/>
    </xf>
    <xf numFmtId="0" fontId="5" fillId="0" borderId="17" xfId="0" applyFont="1" applyFill="1" applyBorder="1" applyAlignment="1">
      <alignment/>
    </xf>
    <xf numFmtId="0" fontId="48" fillId="0" borderId="22" xfId="0" applyFont="1" applyFill="1" applyBorder="1" applyAlignment="1">
      <alignment horizontal="left" indent="1"/>
    </xf>
    <xf numFmtId="0" fontId="48" fillId="0" borderId="0" xfId="0" applyFont="1" applyFill="1" applyAlignment="1">
      <alignment horizontal="left" indent="1"/>
    </xf>
    <xf numFmtId="0" fontId="48" fillId="0" borderId="17" xfId="0" applyFont="1" applyFill="1" applyBorder="1" applyAlignment="1">
      <alignment horizontal="left" indent="1"/>
    </xf>
    <xf numFmtId="0" fontId="48" fillId="0" borderId="19" xfId="0" applyFont="1" applyFill="1" applyBorder="1" applyAlignment="1">
      <alignment horizontal="left" indent="1"/>
    </xf>
    <xf numFmtId="0" fontId="48" fillId="0" borderId="24" xfId="0" applyFont="1" applyFill="1" applyBorder="1" applyAlignment="1">
      <alignment horizontal="left" indent="1"/>
    </xf>
    <xf numFmtId="0" fontId="15" fillId="0" borderId="0" xfId="0" applyFont="1" applyBorder="1" applyAlignment="1">
      <alignment horizontal="left" indent="1"/>
    </xf>
    <xf numFmtId="0" fontId="15" fillId="0" borderId="17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left" indent="1"/>
    </xf>
    <xf numFmtId="0" fontId="48" fillId="0" borderId="10" xfId="0" applyFont="1" applyFill="1" applyBorder="1" applyAlignment="1">
      <alignment horizontal="left" indent="1"/>
    </xf>
    <xf numFmtId="0" fontId="48" fillId="0" borderId="11" xfId="0" applyFont="1" applyFill="1" applyBorder="1" applyAlignment="1">
      <alignment horizontal="left" indent="1"/>
    </xf>
    <xf numFmtId="0" fontId="15" fillId="0" borderId="26" xfId="0" applyFont="1" applyBorder="1" applyAlignment="1">
      <alignment horizontal="left" indent="1"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8" fillId="0" borderId="28" xfId="0" applyFont="1" applyFill="1" applyBorder="1" applyAlignment="1">
      <alignment horizontal="left" indent="1"/>
    </xf>
    <xf numFmtId="0" fontId="48" fillId="0" borderId="31" xfId="0" applyFont="1" applyFill="1" applyBorder="1" applyAlignment="1">
      <alignment horizontal="left" indent="1"/>
    </xf>
    <xf numFmtId="0" fontId="49" fillId="0" borderId="0" xfId="0" applyFont="1" applyAlignment="1">
      <alignment/>
    </xf>
    <xf numFmtId="0" fontId="48" fillId="0" borderId="26" xfId="0" applyFont="1" applyFill="1" applyBorder="1" applyAlignment="1">
      <alignment horizontal="left" indent="1"/>
    </xf>
    <xf numFmtId="0" fontId="5" fillId="0" borderId="0" xfId="0" applyFont="1" applyFill="1" applyBorder="1" applyAlignment="1">
      <alignment/>
    </xf>
    <xf numFmtId="0" fontId="15" fillId="0" borderId="31" xfId="0" applyFont="1" applyFill="1" applyBorder="1" applyAlignment="1">
      <alignment horizontal="left" indent="1"/>
    </xf>
    <xf numFmtId="0" fontId="15" fillId="0" borderId="10" xfId="0" applyFont="1" applyFill="1" applyBorder="1" applyAlignment="1">
      <alignment horizontal="left" indent="1"/>
    </xf>
    <xf numFmtId="0" fontId="49" fillId="0" borderId="26" xfId="0" applyFont="1" applyFill="1" applyBorder="1" applyAlignment="1">
      <alignment/>
    </xf>
    <xf numFmtId="0" fontId="15" fillId="0" borderId="1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5" fillId="34" borderId="28" xfId="0" applyFont="1" applyFill="1" applyBorder="1" applyAlignment="1">
      <alignment horizontal="center"/>
    </xf>
    <xf numFmtId="0" fontId="15" fillId="34" borderId="31" xfId="0" applyFont="1" applyFill="1" applyBorder="1" applyAlignment="1">
      <alignment horizontal="center"/>
    </xf>
    <xf numFmtId="0" fontId="15" fillId="34" borderId="17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48" fillId="0" borderId="51" xfId="0" applyFont="1" applyFill="1" applyBorder="1" applyAlignment="1">
      <alignment horizontal="center"/>
    </xf>
    <xf numFmtId="0" fontId="48" fillId="0" borderId="52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53" xfId="0" applyFont="1" applyFill="1" applyBorder="1" applyAlignment="1">
      <alignment horizontal="center"/>
    </xf>
    <xf numFmtId="0" fontId="48" fillId="0" borderId="54" xfId="0" applyFont="1" applyFill="1" applyBorder="1" applyAlignment="1">
      <alignment horizontal="center"/>
    </xf>
    <xf numFmtId="0" fontId="48" fillId="0" borderId="55" xfId="0" applyFont="1" applyFill="1" applyBorder="1" applyAlignment="1">
      <alignment horizontal="center"/>
    </xf>
    <xf numFmtId="0" fontId="48" fillId="0" borderId="56" xfId="0" applyFont="1" applyFill="1" applyBorder="1" applyAlignment="1">
      <alignment horizontal="center"/>
    </xf>
    <xf numFmtId="0" fontId="49" fillId="0" borderId="54" xfId="0" applyFont="1" applyBorder="1" applyAlignment="1">
      <alignment/>
    </xf>
    <xf numFmtId="0" fontId="49" fillId="0" borderId="53" xfId="0" applyFont="1" applyFill="1" applyBorder="1" applyAlignment="1">
      <alignment/>
    </xf>
    <xf numFmtId="0" fontId="49" fillId="0" borderId="54" xfId="0" applyFont="1" applyFill="1" applyBorder="1" applyAlignment="1">
      <alignment/>
    </xf>
    <xf numFmtId="0" fontId="48" fillId="0" borderId="57" xfId="0" applyFont="1" applyFill="1" applyBorder="1" applyAlignment="1">
      <alignment horizontal="center"/>
    </xf>
    <xf numFmtId="0" fontId="48" fillId="0" borderId="58" xfId="0" applyFont="1" applyFill="1" applyBorder="1" applyAlignment="1">
      <alignment horizontal="center"/>
    </xf>
    <xf numFmtId="0" fontId="48" fillId="0" borderId="59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9" fillId="0" borderId="58" xfId="0" applyFont="1" applyFill="1" applyBorder="1" applyAlignment="1">
      <alignment/>
    </xf>
    <xf numFmtId="0" fontId="48" fillId="0" borderId="60" xfId="0" applyFont="1" applyFill="1" applyBorder="1" applyAlignment="1">
      <alignment horizontal="center"/>
    </xf>
    <xf numFmtId="0" fontId="48" fillId="0" borderId="61" xfId="0" applyFont="1" applyFill="1" applyBorder="1" applyAlignment="1">
      <alignment horizontal="center"/>
    </xf>
    <xf numFmtId="0" fontId="49" fillId="0" borderId="61" xfId="0" applyFont="1" applyBorder="1" applyAlignment="1">
      <alignment/>
    </xf>
    <xf numFmtId="0" fontId="48" fillId="0" borderId="62" xfId="0" applyFont="1" applyFill="1" applyBorder="1" applyAlignment="1">
      <alignment horizontal="center"/>
    </xf>
    <xf numFmtId="0" fontId="48" fillId="0" borderId="63" xfId="0" applyFont="1" applyFill="1" applyBorder="1" applyAlignment="1">
      <alignment horizontal="center"/>
    </xf>
    <xf numFmtId="0" fontId="49" fillId="0" borderId="51" xfId="0" applyFont="1" applyFill="1" applyBorder="1" applyAlignment="1">
      <alignment/>
    </xf>
    <xf numFmtId="0" fontId="49" fillId="0" borderId="51" xfId="0" applyFont="1" applyBorder="1" applyAlignment="1">
      <alignment/>
    </xf>
    <xf numFmtId="0" fontId="49" fillId="0" borderId="61" xfId="0" applyFont="1" applyFill="1" applyBorder="1" applyAlignment="1">
      <alignment/>
    </xf>
    <xf numFmtId="0" fontId="49" fillId="0" borderId="62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57" xfId="0" applyFont="1" applyFill="1" applyBorder="1" applyAlignment="1">
      <alignment/>
    </xf>
    <xf numFmtId="0" fontId="49" fillId="0" borderId="63" xfId="0" applyFont="1" applyFill="1" applyBorder="1" applyAlignment="1">
      <alignment/>
    </xf>
    <xf numFmtId="0" fontId="49" fillId="0" borderId="52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5" fillId="35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15" fillId="35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5" fillId="0" borderId="0" xfId="0" applyFont="1" applyBorder="1" applyAlignment="1">
      <alignment horizontal="left"/>
    </xf>
    <xf numFmtId="0" fontId="15" fillId="0" borderId="35" xfId="0" applyFont="1" applyBorder="1" applyAlignment="1">
      <alignment horizontal="center"/>
    </xf>
    <xf numFmtId="0" fontId="19" fillId="0" borderId="35" xfId="0" applyFont="1" applyBorder="1" applyAlignment="1">
      <alignment horizontal="left" indent="1"/>
    </xf>
    <xf numFmtId="0" fontId="15" fillId="0" borderId="35" xfId="0" applyFont="1" applyFill="1" applyBorder="1" applyAlignment="1">
      <alignment horizontal="center"/>
    </xf>
    <xf numFmtId="0" fontId="49" fillId="0" borderId="35" xfId="0" applyFont="1" applyBorder="1" applyAlignment="1">
      <alignment/>
    </xf>
    <xf numFmtId="0" fontId="15" fillId="0" borderId="35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41" xfId="0" applyFont="1" applyBorder="1" applyAlignment="1">
      <alignment horizontal="center"/>
    </xf>
    <xf numFmtId="0" fontId="19" fillId="0" borderId="41" xfId="0" applyFont="1" applyBorder="1" applyAlignment="1">
      <alignment horizontal="left" indent="1"/>
    </xf>
    <xf numFmtId="0" fontId="48" fillId="0" borderId="41" xfId="0" applyFont="1" applyFill="1" applyBorder="1" applyAlignment="1">
      <alignment horizontal="left" indent="1"/>
    </xf>
    <xf numFmtId="0" fontId="49" fillId="0" borderId="41" xfId="0" applyFont="1" applyBorder="1" applyAlignment="1">
      <alignment/>
    </xf>
    <xf numFmtId="0" fontId="15" fillId="0" borderId="41" xfId="0" applyFont="1" applyFill="1" applyBorder="1" applyAlignment="1">
      <alignment horizontal="center"/>
    </xf>
    <xf numFmtId="0" fontId="15" fillId="0" borderId="41" xfId="0" applyFont="1" applyBorder="1" applyAlignment="1">
      <alignment horizontal="left"/>
    </xf>
    <xf numFmtId="0" fontId="25" fillId="0" borderId="35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1" fillId="0" borderId="4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/>
    </xf>
    <xf numFmtId="0" fontId="15" fillId="0" borderId="68" xfId="0" applyFont="1" applyFill="1" applyBorder="1" applyAlignment="1">
      <alignment horizontal="center"/>
    </xf>
    <xf numFmtId="0" fontId="8" fillId="0" borderId="69" xfId="0" applyFont="1" applyBorder="1" applyAlignment="1">
      <alignment horizontal="center"/>
    </xf>
    <xf numFmtId="49" fontId="2" fillId="0" borderId="70" xfId="0" applyNumberFormat="1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center"/>
    </xf>
    <xf numFmtId="0" fontId="15" fillId="0" borderId="74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32" fillId="0" borderId="75" xfId="0" applyFont="1" applyFill="1" applyBorder="1" applyAlignment="1">
      <alignment horizontal="center"/>
    </xf>
    <xf numFmtId="0" fontId="14" fillId="33" borderId="75" xfId="0" applyFont="1" applyFill="1" applyBorder="1" applyAlignment="1">
      <alignment horizontal="center"/>
    </xf>
    <xf numFmtId="0" fontId="23" fillId="0" borderId="75" xfId="0" applyFont="1" applyFill="1" applyBorder="1" applyAlignment="1">
      <alignment horizontal="center"/>
    </xf>
    <xf numFmtId="0" fontId="41" fillId="0" borderId="75" xfId="0" applyFont="1" applyFill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43" fillId="0" borderId="0" xfId="0" applyFont="1" applyBorder="1" applyAlignment="1">
      <alignment/>
    </xf>
    <xf numFmtId="49" fontId="15" fillId="0" borderId="23" xfId="0" applyNumberFormat="1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15" fillId="0" borderId="24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25" fillId="0" borderId="24" xfId="0" applyFont="1" applyBorder="1" applyAlignment="1">
      <alignment horizontal="left"/>
    </xf>
    <xf numFmtId="0" fontId="49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22" fillId="0" borderId="24" xfId="0" applyFont="1" applyBorder="1" applyAlignment="1">
      <alignment horizontal="left"/>
    </xf>
    <xf numFmtId="0" fontId="0" fillId="0" borderId="17" xfId="0" applyBorder="1" applyAlignment="1">
      <alignment/>
    </xf>
    <xf numFmtId="0" fontId="48" fillId="0" borderId="55" xfId="0" applyFont="1" applyBorder="1" applyAlignment="1">
      <alignment horizontal="center"/>
    </xf>
    <xf numFmtId="0" fontId="15" fillId="35" borderId="77" xfId="0" applyFont="1" applyFill="1" applyBorder="1" applyAlignment="1">
      <alignment horizontal="center"/>
    </xf>
    <xf numFmtId="0" fontId="1" fillId="35" borderId="75" xfId="0" applyFont="1" applyFill="1" applyBorder="1" applyAlignment="1">
      <alignment vertical="top" wrapText="1"/>
    </xf>
    <xf numFmtId="0" fontId="53" fillId="0" borderId="0" xfId="0" applyFont="1" applyFill="1" applyAlignment="1">
      <alignment horizontal="center"/>
    </xf>
    <xf numFmtId="0" fontId="54" fillId="0" borderId="0" xfId="0" applyFont="1" applyAlignment="1">
      <alignment/>
    </xf>
    <xf numFmtId="0" fontId="53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24" xfId="0" applyFont="1" applyBorder="1" applyAlignment="1">
      <alignment horizontal="center"/>
    </xf>
    <xf numFmtId="0" fontId="42" fillId="0" borderId="75" xfId="0" applyFont="1" applyFill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14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8" fillId="36" borderId="79" xfId="0" applyFont="1" applyFill="1" applyBorder="1" applyAlignment="1">
      <alignment horizontal="left" vertical="center" wrapText="1"/>
    </xf>
    <xf numFmtId="0" fontId="27" fillId="37" borderId="79" xfId="0" applyFont="1" applyFill="1" applyBorder="1" applyAlignment="1">
      <alignment horizontal="left" vertical="center" wrapText="1"/>
    </xf>
    <xf numFmtId="0" fontId="27" fillId="38" borderId="79" xfId="0" applyFont="1" applyFill="1" applyBorder="1" applyAlignment="1">
      <alignment horizontal="left" vertical="center" wrapText="1"/>
    </xf>
    <xf numFmtId="0" fontId="27" fillId="36" borderId="79" xfId="0" applyFont="1" applyFill="1" applyBorder="1" applyAlignment="1">
      <alignment horizontal="left" vertical="center" wrapText="1"/>
    </xf>
    <xf numFmtId="0" fontId="27" fillId="37" borderId="79" xfId="0" applyFont="1" applyFill="1" applyBorder="1" applyAlignment="1">
      <alignment horizontal="left" vertical="center"/>
    </xf>
    <xf numFmtId="171" fontId="27" fillId="37" borderId="79" xfId="42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2" fillId="0" borderId="20" xfId="0" applyNumberFormat="1" applyFont="1" applyFill="1" applyBorder="1" applyAlignment="1">
      <alignment horizontal="left"/>
    </xf>
    <xf numFmtId="0" fontId="49" fillId="0" borderId="63" xfId="0" applyFont="1" applyBorder="1" applyAlignment="1">
      <alignment/>
    </xf>
    <xf numFmtId="0" fontId="49" fillId="0" borderId="35" xfId="0" applyFont="1" applyFill="1" applyBorder="1" applyAlignment="1">
      <alignment/>
    </xf>
    <xf numFmtId="0" fontId="49" fillId="0" borderId="4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8" fillId="0" borderId="0" xfId="0" applyFont="1" applyAlignment="1">
      <alignment/>
    </xf>
    <xf numFmtId="49" fontId="2" fillId="8" borderId="12" xfId="0" applyNumberFormat="1" applyFont="1" applyFill="1" applyBorder="1" applyAlignment="1">
      <alignment horizontal="center"/>
    </xf>
    <xf numFmtId="0" fontId="1" fillId="8" borderId="0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1" fillId="8" borderId="0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left"/>
    </xf>
    <xf numFmtId="0" fontId="15" fillId="8" borderId="0" xfId="0" applyFont="1" applyFill="1" applyBorder="1" applyAlignment="1">
      <alignment horizontal="center"/>
    </xf>
    <xf numFmtId="0" fontId="19" fillId="8" borderId="0" xfId="0" applyFont="1" applyFill="1" applyBorder="1" applyAlignment="1">
      <alignment horizontal="left" indent="1"/>
    </xf>
    <xf numFmtId="0" fontId="15" fillId="8" borderId="0" xfId="0" applyFont="1" applyFill="1" applyBorder="1" applyAlignment="1">
      <alignment horizontal="left" indent="1"/>
    </xf>
    <xf numFmtId="0" fontId="49" fillId="8" borderId="58" xfId="0" applyFont="1" applyFill="1" applyBorder="1" applyAlignment="1">
      <alignment/>
    </xf>
    <xf numFmtId="0" fontId="15" fillId="8" borderId="0" xfId="0" applyFont="1" applyFill="1" applyAlignment="1">
      <alignment horizontal="center"/>
    </xf>
    <xf numFmtId="0" fontId="49" fillId="8" borderId="0" xfId="0" applyFont="1" applyFill="1" applyAlignment="1">
      <alignment/>
    </xf>
    <xf numFmtId="0" fontId="53" fillId="8" borderId="0" xfId="0" applyFont="1" applyFill="1" applyAlignment="1">
      <alignment horizontal="center"/>
    </xf>
    <xf numFmtId="0" fontId="25" fillId="8" borderId="0" xfId="0" applyFont="1" applyFill="1" applyAlignment="1">
      <alignment horizontal="center"/>
    </xf>
    <xf numFmtId="0" fontId="25" fillId="8" borderId="0" xfId="0" applyFont="1" applyFill="1" applyAlignment="1">
      <alignment horizontal="left"/>
    </xf>
    <xf numFmtId="0" fontId="0" fillId="8" borderId="0" xfId="0" applyFill="1" applyAlignment="1">
      <alignment/>
    </xf>
    <xf numFmtId="49" fontId="2" fillId="39" borderId="18" xfId="0" applyNumberFormat="1" applyFont="1" applyFill="1" applyBorder="1" applyAlignment="1">
      <alignment horizontal="center"/>
    </xf>
    <xf numFmtId="0" fontId="4" fillId="39" borderId="19" xfId="0" applyFont="1" applyFill="1" applyBorder="1" applyAlignment="1">
      <alignment/>
    </xf>
    <xf numFmtId="0" fontId="1" fillId="39" borderId="19" xfId="0" applyFont="1" applyFill="1" applyBorder="1" applyAlignment="1">
      <alignment/>
    </xf>
    <xf numFmtId="0" fontId="1" fillId="39" borderId="19" xfId="0" applyFont="1" applyFill="1" applyBorder="1" applyAlignment="1">
      <alignment horizontal="center"/>
    </xf>
    <xf numFmtId="0" fontId="13" fillId="39" borderId="19" xfId="0" applyFont="1" applyFill="1" applyBorder="1" applyAlignment="1">
      <alignment horizontal="left"/>
    </xf>
    <xf numFmtId="0" fontId="15" fillId="39" borderId="19" xfId="0" applyFont="1" applyFill="1" applyBorder="1" applyAlignment="1">
      <alignment horizontal="center"/>
    </xf>
    <xf numFmtId="0" fontId="19" fillId="39" borderId="19" xfId="0" applyFont="1" applyFill="1" applyBorder="1" applyAlignment="1">
      <alignment horizontal="left" indent="1"/>
    </xf>
    <xf numFmtId="0" fontId="15" fillId="39" borderId="19" xfId="0" applyFont="1" applyFill="1" applyBorder="1" applyAlignment="1">
      <alignment horizontal="left" indent="1"/>
    </xf>
    <xf numFmtId="0" fontId="49" fillId="39" borderId="55" xfId="0" applyFont="1" applyFill="1" applyBorder="1" applyAlignment="1">
      <alignment/>
    </xf>
    <xf numFmtId="0" fontId="15" fillId="39" borderId="0" xfId="0" applyFont="1" applyFill="1" applyAlignment="1">
      <alignment horizontal="center"/>
    </xf>
    <xf numFmtId="0" fontId="49" fillId="39" borderId="0" xfId="0" applyFont="1" applyFill="1" applyAlignment="1">
      <alignment/>
    </xf>
    <xf numFmtId="0" fontId="53" fillId="39" borderId="0" xfId="0" applyFont="1" applyFill="1" applyAlignment="1">
      <alignment horizontal="center"/>
    </xf>
    <xf numFmtId="0" fontId="25" fillId="39" borderId="0" xfId="0" applyFont="1" applyFill="1" applyAlignment="1">
      <alignment horizontal="center"/>
    </xf>
    <xf numFmtId="0" fontId="25" fillId="39" borderId="0" xfId="0" applyFont="1" applyFill="1" applyAlignment="1">
      <alignment horizontal="left"/>
    </xf>
    <xf numFmtId="0" fontId="0" fillId="39" borderId="0" xfId="0" applyFill="1" applyAlignment="1">
      <alignment/>
    </xf>
    <xf numFmtId="49" fontId="2" fillId="39" borderId="12" xfId="0" applyNumberFormat="1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1" fillId="39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left"/>
    </xf>
    <xf numFmtId="0" fontId="15" fillId="39" borderId="0" xfId="0" applyFont="1" applyFill="1" applyBorder="1" applyAlignment="1">
      <alignment horizontal="center"/>
    </xf>
    <xf numFmtId="0" fontId="19" fillId="39" borderId="0" xfId="0" applyFont="1" applyFill="1" applyBorder="1" applyAlignment="1">
      <alignment horizontal="left" indent="1"/>
    </xf>
    <xf numFmtId="0" fontId="49" fillId="39" borderId="58" xfId="0" applyFont="1" applyFill="1" applyBorder="1" applyAlignment="1">
      <alignment/>
    </xf>
    <xf numFmtId="0" fontId="99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00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49" fontId="1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34" fillId="0" borderId="19" xfId="0" applyFont="1" applyBorder="1" applyAlignment="1">
      <alignment horizontal="left"/>
    </xf>
    <xf numFmtId="49" fontId="2" fillId="0" borderId="47" xfId="0" applyNumberFormat="1" applyFont="1" applyFill="1" applyBorder="1" applyAlignment="1">
      <alignment/>
    </xf>
    <xf numFmtId="0" fontId="5" fillId="0" borderId="80" xfId="0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3" fillId="0" borderId="19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3" fillId="0" borderId="55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5" fillId="39" borderId="0" xfId="0" applyFont="1" applyFill="1" applyAlignment="1">
      <alignment horizontal="left" indent="1"/>
    </xf>
    <xf numFmtId="0" fontId="0" fillId="4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/>
    </xf>
    <xf numFmtId="0" fontId="10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 applyAlignment="1">
      <alignment horizontal="left" indent="1"/>
    </xf>
    <xf numFmtId="0" fontId="5" fillId="0" borderId="0" xfId="0" applyFont="1" applyBorder="1" applyAlignment="1">
      <alignment horizontal="center"/>
    </xf>
    <xf numFmtId="0" fontId="7" fillId="0" borderId="64" xfId="0" applyFont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/>
    </xf>
    <xf numFmtId="0" fontId="101" fillId="0" borderId="6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27"/>
  <sheetViews>
    <sheetView tabSelected="1" zoomScale="110" zoomScaleNormal="110" zoomScaleSheetLayoutView="100" zoomScalePageLayoutView="0" workbookViewId="0" topLeftCell="A1">
      <pane ySplit="1" topLeftCell="A434" activePane="bottomLeft" state="frozen"/>
      <selection pane="topLeft" activeCell="E466" sqref="E466"/>
      <selection pane="bottomLeft" activeCell="J441" sqref="J441"/>
    </sheetView>
  </sheetViews>
  <sheetFormatPr defaultColWidth="9.140625" defaultRowHeight="12.75"/>
  <cols>
    <col min="1" max="1" width="9.140625" style="32" customWidth="1"/>
    <col min="2" max="2" width="26.00390625" style="1" customWidth="1"/>
    <col min="3" max="3" width="11.421875" style="1" customWidth="1"/>
    <col min="4" max="4" width="9.8515625" style="6" customWidth="1"/>
    <col min="5" max="5" width="48.7109375" style="62" customWidth="1"/>
    <col min="6" max="6" width="12.7109375" style="12" customWidth="1"/>
    <col min="7" max="7" width="11.28125" style="11" customWidth="1"/>
    <col min="8" max="8" width="9.140625" style="90" customWidth="1"/>
    <col min="9" max="9" width="9.140625" style="12" customWidth="1"/>
    <col min="10" max="10" width="11.00390625" style="0" customWidth="1"/>
    <col min="11" max="11" width="13.421875" style="12" customWidth="1"/>
    <col min="12" max="12" width="9.57421875" style="0" customWidth="1"/>
    <col min="13" max="13" width="10.140625" style="0" customWidth="1"/>
    <col min="15" max="15" width="9.140625" style="57" customWidth="1"/>
    <col min="16" max="16" width="9.140625" style="29" customWidth="1"/>
    <col min="17" max="17" width="12.28125" style="0" customWidth="1"/>
    <col min="18" max="18" width="26.140625" style="0" customWidth="1"/>
  </cols>
  <sheetData>
    <row r="1" spans="1:20" s="184" customFormat="1" ht="110.25" customHeight="1" thickBot="1" thickTop="1">
      <c r="A1" s="180" t="s">
        <v>1315</v>
      </c>
      <c r="B1" s="83" t="s">
        <v>1316</v>
      </c>
      <c r="C1" s="83" t="s">
        <v>1317</v>
      </c>
      <c r="D1" s="83" t="s">
        <v>1318</v>
      </c>
      <c r="E1" s="181" t="s">
        <v>1490</v>
      </c>
      <c r="F1" s="83" t="s">
        <v>1319</v>
      </c>
      <c r="G1" s="182" t="s">
        <v>1320</v>
      </c>
      <c r="H1" s="83" t="s">
        <v>1379</v>
      </c>
      <c r="I1" s="83" t="s">
        <v>1139</v>
      </c>
      <c r="J1" s="83" t="s">
        <v>233</v>
      </c>
      <c r="K1" s="83" t="s">
        <v>1321</v>
      </c>
      <c r="L1" s="83" t="s">
        <v>1380</v>
      </c>
      <c r="M1" s="83" t="s">
        <v>1381</v>
      </c>
      <c r="N1" s="83" t="s">
        <v>1382</v>
      </c>
      <c r="O1" s="83" t="s">
        <v>1322</v>
      </c>
      <c r="P1" s="83" t="s">
        <v>1469</v>
      </c>
      <c r="Q1" s="425" t="s">
        <v>1324</v>
      </c>
      <c r="R1" s="183" t="s">
        <v>371</v>
      </c>
      <c r="T1" s="83" t="s">
        <v>509</v>
      </c>
    </row>
    <row r="2" spans="1:17" ht="15" thickTop="1">
      <c r="A2" s="67" t="s">
        <v>714</v>
      </c>
      <c r="B2" s="30" t="s">
        <v>1262</v>
      </c>
      <c r="C2" s="30" t="s">
        <v>716</v>
      </c>
      <c r="D2" s="31" t="s">
        <v>718</v>
      </c>
      <c r="E2" s="96" t="s">
        <v>1455</v>
      </c>
      <c r="F2" s="92">
        <v>1</v>
      </c>
      <c r="G2" s="205">
        <v>1</v>
      </c>
      <c r="H2" s="92"/>
      <c r="I2" s="204"/>
      <c r="J2" s="92"/>
      <c r="K2" s="264"/>
      <c r="L2" s="93"/>
      <c r="M2" s="93">
        <v>1</v>
      </c>
      <c r="N2" s="350"/>
      <c r="O2" s="94"/>
      <c r="P2" s="95">
        <v>1</v>
      </c>
      <c r="Q2" s="248"/>
    </row>
    <row r="3" spans="1:17" ht="14.25">
      <c r="A3" s="67" t="s">
        <v>713</v>
      </c>
      <c r="B3" s="30" t="s">
        <v>423</v>
      </c>
      <c r="C3" s="30" t="s">
        <v>717</v>
      </c>
      <c r="D3" s="31" t="s">
        <v>719</v>
      </c>
      <c r="E3" s="96" t="s">
        <v>495</v>
      </c>
      <c r="F3" s="92">
        <v>1</v>
      </c>
      <c r="G3" s="205">
        <v>1</v>
      </c>
      <c r="H3" s="92"/>
      <c r="I3" s="204"/>
      <c r="J3" s="92">
        <v>1</v>
      </c>
      <c r="K3" s="264"/>
      <c r="L3" s="93"/>
      <c r="M3" s="93">
        <v>1</v>
      </c>
      <c r="N3" s="350">
        <v>1</v>
      </c>
      <c r="O3" s="94"/>
      <c r="P3" s="95"/>
      <c r="Q3" s="248"/>
    </row>
    <row r="4" spans="1:17" ht="15" thickBot="1">
      <c r="A4" s="68" t="s">
        <v>715</v>
      </c>
      <c r="B4" s="69" t="s">
        <v>721</v>
      </c>
      <c r="C4" s="69" t="s">
        <v>716</v>
      </c>
      <c r="D4" s="70" t="s">
        <v>718</v>
      </c>
      <c r="E4" s="151" t="s">
        <v>1454</v>
      </c>
      <c r="F4" s="206">
        <v>1</v>
      </c>
      <c r="G4" s="218">
        <v>1</v>
      </c>
      <c r="H4" s="206"/>
      <c r="I4" s="233"/>
      <c r="J4" s="206"/>
      <c r="K4" s="265"/>
      <c r="L4" s="93"/>
      <c r="M4" s="93">
        <v>1</v>
      </c>
      <c r="N4" s="350"/>
      <c r="O4" s="94"/>
      <c r="P4" s="95">
        <v>1</v>
      </c>
      <c r="Q4" s="248"/>
    </row>
    <row r="5" spans="2:17" ht="15.75" thickBot="1" thickTop="1">
      <c r="B5" s="152" t="s">
        <v>211</v>
      </c>
      <c r="C5" s="33"/>
      <c r="D5" s="34"/>
      <c r="E5" s="59">
        <f>SUM(F2:F4)</f>
        <v>3</v>
      </c>
      <c r="F5" s="93"/>
      <c r="G5" s="219"/>
      <c r="H5" s="93"/>
      <c r="I5" s="234"/>
      <c r="J5" s="93"/>
      <c r="K5" s="266"/>
      <c r="L5" s="93"/>
      <c r="M5" s="93"/>
      <c r="N5" s="350"/>
      <c r="O5" s="94"/>
      <c r="P5" s="95"/>
      <c r="Q5" s="248"/>
    </row>
    <row r="6" spans="1:17" ht="15" thickTop="1">
      <c r="A6" s="48" t="s">
        <v>725</v>
      </c>
      <c r="B6" s="192" t="s">
        <v>64</v>
      </c>
      <c r="C6" s="50" t="s">
        <v>722</v>
      </c>
      <c r="D6" s="51" t="s">
        <v>723</v>
      </c>
      <c r="E6" s="176" t="s">
        <v>1447</v>
      </c>
      <c r="F6" s="207">
        <v>1</v>
      </c>
      <c r="G6" s="220">
        <v>1</v>
      </c>
      <c r="H6" s="207"/>
      <c r="I6" s="235"/>
      <c r="J6" s="207"/>
      <c r="K6" s="267"/>
      <c r="L6" s="93"/>
      <c r="M6" s="93">
        <v>1</v>
      </c>
      <c r="N6" s="350"/>
      <c r="O6" s="94"/>
      <c r="P6" s="95">
        <v>1</v>
      </c>
      <c r="Q6" s="248"/>
    </row>
    <row r="7" spans="1:17" ht="14.25">
      <c r="A7" s="52" t="s">
        <v>720</v>
      </c>
      <c r="B7" s="30" t="s">
        <v>724</v>
      </c>
      <c r="C7" s="30" t="s">
        <v>722</v>
      </c>
      <c r="D7" s="31" t="s">
        <v>723</v>
      </c>
      <c r="E7" s="96" t="s">
        <v>63</v>
      </c>
      <c r="F7" s="92">
        <v>1</v>
      </c>
      <c r="G7" s="205">
        <v>1</v>
      </c>
      <c r="H7" s="92"/>
      <c r="I7" s="204"/>
      <c r="J7" s="92"/>
      <c r="K7" s="268"/>
      <c r="L7" s="93"/>
      <c r="M7" s="93">
        <v>1</v>
      </c>
      <c r="N7" s="350"/>
      <c r="O7" s="94"/>
      <c r="P7" s="95">
        <v>1</v>
      </c>
      <c r="Q7" s="248"/>
    </row>
    <row r="8" spans="1:17" ht="14.25">
      <c r="A8" s="52" t="s">
        <v>212</v>
      </c>
      <c r="B8" s="189" t="s">
        <v>65</v>
      </c>
      <c r="C8" s="30" t="s">
        <v>722</v>
      </c>
      <c r="D8" s="31" t="s">
        <v>723</v>
      </c>
      <c r="E8" s="96" t="s">
        <v>862</v>
      </c>
      <c r="F8" s="92">
        <v>1</v>
      </c>
      <c r="G8" s="205">
        <v>1</v>
      </c>
      <c r="H8" s="91">
        <v>1</v>
      </c>
      <c r="I8" s="204"/>
      <c r="J8" s="92"/>
      <c r="K8" s="268"/>
      <c r="L8" s="93"/>
      <c r="M8" s="93">
        <v>1</v>
      </c>
      <c r="N8" s="350"/>
      <c r="O8" s="94"/>
      <c r="P8" s="95">
        <v>1</v>
      </c>
      <c r="Q8" s="248"/>
    </row>
    <row r="9" spans="1:17" ht="14.25">
      <c r="A9" s="52" t="s">
        <v>726</v>
      </c>
      <c r="B9" s="30" t="s">
        <v>424</v>
      </c>
      <c r="C9" s="30" t="s">
        <v>727</v>
      </c>
      <c r="D9" s="31" t="s">
        <v>723</v>
      </c>
      <c r="E9" s="44" t="s">
        <v>733</v>
      </c>
      <c r="F9" s="92">
        <v>1</v>
      </c>
      <c r="G9" s="205"/>
      <c r="H9" s="92">
        <v>1</v>
      </c>
      <c r="I9" s="204">
        <v>1</v>
      </c>
      <c r="J9" s="92"/>
      <c r="K9" s="268"/>
      <c r="L9" s="93">
        <v>1</v>
      </c>
      <c r="M9" s="93"/>
      <c r="N9" s="350"/>
      <c r="O9" s="94"/>
      <c r="P9" s="95">
        <v>1</v>
      </c>
      <c r="Q9" s="248"/>
    </row>
    <row r="10" spans="1:17" ht="14.25">
      <c r="A10" s="52" t="s">
        <v>728</v>
      </c>
      <c r="B10" s="30" t="s">
        <v>10</v>
      </c>
      <c r="C10" s="30" t="s">
        <v>729</v>
      </c>
      <c r="D10" s="31" t="s">
        <v>723</v>
      </c>
      <c r="E10" s="96" t="s">
        <v>1417</v>
      </c>
      <c r="F10" s="92">
        <v>1</v>
      </c>
      <c r="G10" s="205">
        <v>1</v>
      </c>
      <c r="H10" s="92"/>
      <c r="I10" s="204"/>
      <c r="J10" s="92"/>
      <c r="K10" s="268"/>
      <c r="L10" s="93">
        <v>1</v>
      </c>
      <c r="M10" s="93"/>
      <c r="N10" s="350"/>
      <c r="O10" s="94"/>
      <c r="P10" s="95">
        <v>1</v>
      </c>
      <c r="Q10" s="248"/>
    </row>
    <row r="11" spans="1:17" ht="15" thickBot="1">
      <c r="A11" s="54" t="s">
        <v>775</v>
      </c>
      <c r="B11" s="193" t="s">
        <v>730</v>
      </c>
      <c r="C11" s="55" t="s">
        <v>729</v>
      </c>
      <c r="D11" s="56" t="s">
        <v>723</v>
      </c>
      <c r="E11" s="66" t="s">
        <v>733</v>
      </c>
      <c r="F11" s="208">
        <v>1</v>
      </c>
      <c r="G11" s="221"/>
      <c r="H11" s="208">
        <v>1</v>
      </c>
      <c r="I11" s="236">
        <v>1</v>
      </c>
      <c r="J11" s="208"/>
      <c r="K11" s="269"/>
      <c r="L11" s="93">
        <v>1</v>
      </c>
      <c r="M11" s="93"/>
      <c r="N11" s="350"/>
      <c r="O11" s="94"/>
      <c r="P11" s="95">
        <v>1</v>
      </c>
      <c r="Q11" s="248"/>
    </row>
    <row r="12" spans="2:17" ht="15.75" thickBot="1" thickTop="1">
      <c r="B12" s="33"/>
      <c r="C12" s="33"/>
      <c r="D12" s="34"/>
      <c r="E12" s="59">
        <f>SUM(F6:F11)</f>
        <v>6</v>
      </c>
      <c r="F12" s="93"/>
      <c r="G12" s="219"/>
      <c r="H12" s="93"/>
      <c r="I12" s="234"/>
      <c r="J12" s="93"/>
      <c r="K12" s="266"/>
      <c r="L12" s="93"/>
      <c r="M12" s="93"/>
      <c r="N12" s="350"/>
      <c r="O12" s="94"/>
      <c r="P12" s="95"/>
      <c r="Q12" s="248"/>
    </row>
    <row r="13" spans="1:17" ht="15" thickTop="1">
      <c r="A13" s="48"/>
      <c r="B13" s="49" t="s">
        <v>732</v>
      </c>
      <c r="C13" s="50"/>
      <c r="D13" s="51"/>
      <c r="E13" s="63"/>
      <c r="F13" s="207"/>
      <c r="G13" s="220"/>
      <c r="H13" s="207"/>
      <c r="I13" s="235"/>
      <c r="J13" s="207"/>
      <c r="K13" s="267"/>
      <c r="L13" s="93"/>
      <c r="M13" s="93"/>
      <c r="N13" s="350"/>
      <c r="O13" s="94"/>
      <c r="P13" s="95"/>
      <c r="Q13" s="248"/>
    </row>
    <row r="14" spans="1:17" ht="15" thickBot="1">
      <c r="A14" s="71" t="s">
        <v>731</v>
      </c>
      <c r="B14" s="55" t="s">
        <v>425</v>
      </c>
      <c r="C14" s="55" t="s">
        <v>722</v>
      </c>
      <c r="D14" s="56" t="s">
        <v>723</v>
      </c>
      <c r="E14" s="101" t="s">
        <v>1452</v>
      </c>
      <c r="F14" s="208">
        <v>1</v>
      </c>
      <c r="G14" s="221">
        <v>1</v>
      </c>
      <c r="H14" s="208"/>
      <c r="I14" s="236"/>
      <c r="J14" s="208"/>
      <c r="K14" s="269"/>
      <c r="L14" s="93"/>
      <c r="M14" s="93">
        <v>1</v>
      </c>
      <c r="N14" s="350"/>
      <c r="O14" s="94"/>
      <c r="P14" s="95">
        <v>1</v>
      </c>
      <c r="Q14" s="248"/>
    </row>
    <row r="15" spans="6:17" ht="15.75" thickTop="1">
      <c r="F15" s="93"/>
      <c r="G15" s="222"/>
      <c r="H15" s="203"/>
      <c r="I15" s="210"/>
      <c r="J15" s="248"/>
      <c r="K15" s="210"/>
      <c r="L15" s="245"/>
      <c r="M15" s="248"/>
      <c r="N15" s="351"/>
      <c r="O15" s="245"/>
      <c r="P15" s="292"/>
      <c r="Q15" s="248"/>
    </row>
    <row r="16" spans="2:17" ht="15" thickBot="1">
      <c r="B16" s="33"/>
      <c r="C16" s="33"/>
      <c r="D16" s="34"/>
      <c r="E16" s="59">
        <f>SUM(F14:F15)</f>
        <v>1</v>
      </c>
      <c r="F16" s="93"/>
      <c r="G16" s="219"/>
      <c r="H16" s="93"/>
      <c r="I16" s="234"/>
      <c r="J16" s="93"/>
      <c r="K16" s="266"/>
      <c r="L16" s="93"/>
      <c r="M16" s="93"/>
      <c r="N16" s="350"/>
      <c r="O16" s="94"/>
      <c r="P16" s="95"/>
      <c r="Q16" s="248"/>
    </row>
    <row r="17" spans="1:17" ht="15.75" thickBot="1" thickTop="1">
      <c r="A17" s="72" t="s">
        <v>735</v>
      </c>
      <c r="B17" s="73" t="s">
        <v>426</v>
      </c>
      <c r="C17" s="73" t="s">
        <v>717</v>
      </c>
      <c r="D17" s="74" t="s">
        <v>719</v>
      </c>
      <c r="E17" s="75" t="s">
        <v>1448</v>
      </c>
      <c r="F17" s="209">
        <v>1</v>
      </c>
      <c r="G17" s="223"/>
      <c r="H17" s="209">
        <v>1</v>
      </c>
      <c r="I17" s="237">
        <v>1</v>
      </c>
      <c r="J17" s="209"/>
      <c r="K17" s="270"/>
      <c r="L17" s="93"/>
      <c r="M17" s="93"/>
      <c r="N17" s="350"/>
      <c r="O17" s="94"/>
      <c r="P17" s="95">
        <v>1</v>
      </c>
      <c r="Q17" s="248"/>
    </row>
    <row r="18" spans="2:17" ht="15.75" thickBot="1" thickTop="1">
      <c r="B18" s="33"/>
      <c r="C18" s="33"/>
      <c r="D18" s="34"/>
      <c r="E18" s="59">
        <f>SUM(F17)</f>
        <v>1</v>
      </c>
      <c r="F18" s="93"/>
      <c r="G18" s="219"/>
      <c r="H18" s="93"/>
      <c r="I18" s="234"/>
      <c r="J18" s="93"/>
      <c r="K18" s="266"/>
      <c r="L18" s="93"/>
      <c r="M18" s="93"/>
      <c r="N18" s="350"/>
      <c r="O18" s="94"/>
      <c r="P18" s="95"/>
      <c r="Q18" s="248"/>
    </row>
    <row r="19" spans="1:17" ht="15" thickTop="1">
      <c r="A19" s="48" t="s">
        <v>736</v>
      </c>
      <c r="B19" s="50" t="s">
        <v>427</v>
      </c>
      <c r="C19" s="50" t="s">
        <v>717</v>
      </c>
      <c r="D19" s="51" t="s">
        <v>719</v>
      </c>
      <c r="E19" s="63" t="s">
        <v>11</v>
      </c>
      <c r="F19" s="207">
        <v>1</v>
      </c>
      <c r="G19" s="220">
        <v>1</v>
      </c>
      <c r="H19" s="122"/>
      <c r="I19" s="235"/>
      <c r="J19" s="207"/>
      <c r="K19" s="267"/>
      <c r="L19" s="93"/>
      <c r="M19" s="93">
        <v>1</v>
      </c>
      <c r="N19" s="350"/>
      <c r="O19" s="94"/>
      <c r="P19" s="95">
        <v>1</v>
      </c>
      <c r="Q19" s="248"/>
    </row>
    <row r="20" spans="1:17" ht="14.25">
      <c r="A20" s="52"/>
      <c r="B20" s="30"/>
      <c r="C20" s="30"/>
      <c r="D20" s="31"/>
      <c r="E20" s="44" t="s">
        <v>913</v>
      </c>
      <c r="F20" s="92"/>
      <c r="G20" s="205"/>
      <c r="H20" s="92"/>
      <c r="I20" s="204"/>
      <c r="J20" s="92"/>
      <c r="K20" s="268"/>
      <c r="L20" s="93"/>
      <c r="M20" s="93"/>
      <c r="N20" s="350"/>
      <c r="O20" s="94"/>
      <c r="P20" s="95"/>
      <c r="Q20" s="248"/>
    </row>
    <row r="21" spans="1:17" ht="14.25">
      <c r="A21" s="53" t="s">
        <v>775</v>
      </c>
      <c r="B21" s="30" t="s">
        <v>428</v>
      </c>
      <c r="C21" s="30" t="s">
        <v>717</v>
      </c>
      <c r="D21" s="31" t="s">
        <v>719</v>
      </c>
      <c r="E21" s="96" t="s">
        <v>494</v>
      </c>
      <c r="F21" s="92">
        <v>1</v>
      </c>
      <c r="G21" s="205">
        <v>1</v>
      </c>
      <c r="H21" s="92"/>
      <c r="I21" s="204"/>
      <c r="J21" s="92"/>
      <c r="K21" s="268"/>
      <c r="L21" s="93"/>
      <c r="M21" s="93">
        <v>1</v>
      </c>
      <c r="N21" s="350"/>
      <c r="O21" s="94"/>
      <c r="P21" s="95">
        <v>1</v>
      </c>
      <c r="Q21" s="248"/>
    </row>
    <row r="22" spans="1:17" ht="14.25">
      <c r="A22" s="52" t="s">
        <v>737</v>
      </c>
      <c r="B22" s="30" t="s">
        <v>738</v>
      </c>
      <c r="C22" s="30" t="s">
        <v>739</v>
      </c>
      <c r="D22" s="31" t="s">
        <v>719</v>
      </c>
      <c r="E22" s="96" t="s">
        <v>493</v>
      </c>
      <c r="F22" s="92">
        <v>1</v>
      </c>
      <c r="G22" s="205">
        <v>1</v>
      </c>
      <c r="H22" s="92"/>
      <c r="I22" s="204"/>
      <c r="J22" s="92"/>
      <c r="K22" s="268"/>
      <c r="L22" s="93"/>
      <c r="M22" s="93">
        <v>1</v>
      </c>
      <c r="N22" s="350"/>
      <c r="O22" s="94"/>
      <c r="P22" s="95">
        <v>1</v>
      </c>
      <c r="Q22" s="248"/>
    </row>
    <row r="23" spans="1:17" ht="14.25">
      <c r="A23" s="52"/>
      <c r="B23" s="30"/>
      <c r="C23" s="30"/>
      <c r="D23" s="31"/>
      <c r="E23" s="96" t="s">
        <v>1453</v>
      </c>
      <c r="F23" s="92"/>
      <c r="G23" s="205"/>
      <c r="H23" s="92"/>
      <c r="I23" s="204"/>
      <c r="J23" s="92"/>
      <c r="K23" s="268"/>
      <c r="L23" s="93"/>
      <c r="M23" s="93"/>
      <c r="N23" s="350"/>
      <c r="O23" s="94"/>
      <c r="P23" s="95"/>
      <c r="Q23" s="248"/>
    </row>
    <row r="24" spans="1:17" ht="15" thickBot="1">
      <c r="A24" s="71" t="s">
        <v>740</v>
      </c>
      <c r="B24" s="55" t="s">
        <v>741</v>
      </c>
      <c r="C24" s="55" t="s">
        <v>739</v>
      </c>
      <c r="D24" s="56" t="s">
        <v>719</v>
      </c>
      <c r="E24" s="101" t="s">
        <v>1410</v>
      </c>
      <c r="F24" s="208">
        <v>1</v>
      </c>
      <c r="G24" s="221">
        <v>1</v>
      </c>
      <c r="H24" s="208"/>
      <c r="I24" s="236"/>
      <c r="J24" s="208"/>
      <c r="K24" s="269"/>
      <c r="L24" s="93">
        <v>1</v>
      </c>
      <c r="M24" s="93"/>
      <c r="N24" s="350"/>
      <c r="O24" s="94"/>
      <c r="P24" s="95">
        <v>1</v>
      </c>
      <c r="Q24" s="248"/>
    </row>
    <row r="25" spans="2:17" ht="15.75" thickBot="1" thickTop="1">
      <c r="B25" s="33"/>
      <c r="C25" s="33"/>
      <c r="D25" s="34"/>
      <c r="E25" s="59">
        <f>SUM(F19:F24)</f>
        <v>4</v>
      </c>
      <c r="F25" s="93"/>
      <c r="G25" s="219"/>
      <c r="H25" s="93"/>
      <c r="I25" s="234"/>
      <c r="J25" s="93"/>
      <c r="K25" s="266"/>
      <c r="L25" s="93"/>
      <c r="M25" s="93"/>
      <c r="N25" s="350"/>
      <c r="O25" s="94"/>
      <c r="P25" s="95"/>
      <c r="Q25" s="248"/>
    </row>
    <row r="26" spans="1:17" ht="15" thickTop="1">
      <c r="A26" s="48" t="s">
        <v>742</v>
      </c>
      <c r="B26" s="50" t="s">
        <v>743</v>
      </c>
      <c r="C26" s="50" t="s">
        <v>744</v>
      </c>
      <c r="D26" s="51" t="s">
        <v>745</v>
      </c>
      <c r="E26" s="176" t="s">
        <v>1452</v>
      </c>
      <c r="F26" s="207">
        <v>1</v>
      </c>
      <c r="G26" s="220">
        <v>1</v>
      </c>
      <c r="H26" s="207"/>
      <c r="I26" s="235"/>
      <c r="J26" s="207"/>
      <c r="K26" s="267"/>
      <c r="L26" s="93">
        <v>1</v>
      </c>
      <c r="N26" s="350"/>
      <c r="O26" s="94"/>
      <c r="P26" s="95">
        <v>1</v>
      </c>
      <c r="Q26" s="248"/>
    </row>
    <row r="27" spans="1:17" ht="14.25">
      <c r="A27" s="53" t="s">
        <v>775</v>
      </c>
      <c r="B27" s="30" t="s">
        <v>429</v>
      </c>
      <c r="C27" s="30" t="s">
        <v>744</v>
      </c>
      <c r="D27" s="31" t="s">
        <v>745</v>
      </c>
      <c r="E27" s="198" t="s">
        <v>746</v>
      </c>
      <c r="F27" s="92">
        <v>1</v>
      </c>
      <c r="G27" s="205"/>
      <c r="H27" s="92"/>
      <c r="I27" s="204"/>
      <c r="J27" s="92">
        <v>1</v>
      </c>
      <c r="K27" s="268">
        <v>1</v>
      </c>
      <c r="L27" s="93">
        <v>1</v>
      </c>
      <c r="M27" s="93"/>
      <c r="N27" s="350">
        <v>1</v>
      </c>
      <c r="O27" s="94"/>
      <c r="P27" s="95"/>
      <c r="Q27" s="248"/>
    </row>
    <row r="28" spans="1:17" ht="14.25">
      <c r="A28" s="53" t="s">
        <v>775</v>
      </c>
      <c r="B28" s="30" t="s">
        <v>430</v>
      </c>
      <c r="C28" s="30" t="s">
        <v>744</v>
      </c>
      <c r="D28" s="31" t="s">
        <v>745</v>
      </c>
      <c r="E28" s="198" t="s">
        <v>746</v>
      </c>
      <c r="F28" s="92">
        <v>1</v>
      </c>
      <c r="G28" s="205"/>
      <c r="H28" s="92"/>
      <c r="I28" s="204"/>
      <c r="J28" s="92">
        <v>1</v>
      </c>
      <c r="K28" s="268">
        <v>1</v>
      </c>
      <c r="L28" s="93">
        <v>1</v>
      </c>
      <c r="M28" s="93"/>
      <c r="N28" s="350">
        <v>1</v>
      </c>
      <c r="O28" s="94"/>
      <c r="P28" s="95"/>
      <c r="Q28" s="248"/>
    </row>
    <row r="29" spans="1:17" ht="14.25">
      <c r="A29" s="52" t="s">
        <v>747</v>
      </c>
      <c r="B29" s="30" t="s">
        <v>603</v>
      </c>
      <c r="C29" s="30" t="s">
        <v>750</v>
      </c>
      <c r="D29" s="31" t="s">
        <v>745</v>
      </c>
      <c r="E29" s="44" t="s">
        <v>748</v>
      </c>
      <c r="F29" s="92">
        <v>1</v>
      </c>
      <c r="G29" s="205"/>
      <c r="H29" s="92">
        <v>1</v>
      </c>
      <c r="I29" s="204">
        <v>1</v>
      </c>
      <c r="J29" s="92"/>
      <c r="K29" s="268"/>
      <c r="L29" s="93">
        <v>1</v>
      </c>
      <c r="M29" s="93"/>
      <c r="N29" s="350"/>
      <c r="O29" s="94"/>
      <c r="P29" s="95">
        <v>1</v>
      </c>
      <c r="Q29" s="293"/>
    </row>
    <row r="30" spans="1:17" ht="14.25">
      <c r="A30" s="52" t="s">
        <v>749</v>
      </c>
      <c r="B30" s="30" t="s">
        <v>431</v>
      </c>
      <c r="C30" s="30" t="s">
        <v>744</v>
      </c>
      <c r="D30" s="31" t="s">
        <v>745</v>
      </c>
      <c r="E30" s="96" t="s">
        <v>1417</v>
      </c>
      <c r="F30" s="92">
        <v>1</v>
      </c>
      <c r="G30" s="205">
        <v>1</v>
      </c>
      <c r="H30" s="92"/>
      <c r="I30" s="204"/>
      <c r="J30" s="92"/>
      <c r="K30" s="268"/>
      <c r="L30" s="93">
        <v>1</v>
      </c>
      <c r="M30" s="93"/>
      <c r="N30" s="350"/>
      <c r="O30" s="94"/>
      <c r="P30" s="95">
        <v>1</v>
      </c>
      <c r="Q30" s="293"/>
    </row>
    <row r="31" spans="1:17" ht="14.25">
      <c r="A31" s="53" t="s">
        <v>775</v>
      </c>
      <c r="B31" s="2" t="s">
        <v>432</v>
      </c>
      <c r="C31" s="2" t="s">
        <v>744</v>
      </c>
      <c r="D31" s="7" t="s">
        <v>745</v>
      </c>
      <c r="E31" s="61" t="s">
        <v>250</v>
      </c>
      <c r="F31" s="203">
        <v>1</v>
      </c>
      <c r="G31" s="205"/>
      <c r="H31" s="92"/>
      <c r="I31" s="204"/>
      <c r="J31" s="92"/>
      <c r="K31" s="268">
        <v>1</v>
      </c>
      <c r="L31" s="93">
        <v>1</v>
      </c>
      <c r="M31" s="93"/>
      <c r="N31" s="350"/>
      <c r="O31" s="94">
        <v>1</v>
      </c>
      <c r="P31" s="95">
        <v>1</v>
      </c>
      <c r="Q31" s="293"/>
    </row>
    <row r="32" spans="1:17" ht="14.25">
      <c r="A32" s="76" t="s">
        <v>1165</v>
      </c>
      <c r="B32" s="42" t="s">
        <v>433</v>
      </c>
      <c r="C32" s="30" t="s">
        <v>772</v>
      </c>
      <c r="D32" s="36" t="s">
        <v>759</v>
      </c>
      <c r="E32" s="188" t="s">
        <v>1070</v>
      </c>
      <c r="F32" s="92">
        <v>1</v>
      </c>
      <c r="G32" s="205">
        <v>1</v>
      </c>
      <c r="H32" s="92"/>
      <c r="I32" s="204"/>
      <c r="J32" s="92"/>
      <c r="K32" s="268"/>
      <c r="L32" s="93"/>
      <c r="M32" s="93"/>
      <c r="N32" s="350"/>
      <c r="O32" s="94"/>
      <c r="P32" s="95"/>
      <c r="Q32" s="293">
        <v>1</v>
      </c>
    </row>
    <row r="33" spans="1:17" ht="15">
      <c r="A33" s="76" t="s">
        <v>1334</v>
      </c>
      <c r="B33" s="42" t="s">
        <v>360</v>
      </c>
      <c r="C33" s="30" t="s">
        <v>750</v>
      </c>
      <c r="D33" s="31" t="s">
        <v>745</v>
      </c>
      <c r="E33" s="61" t="s">
        <v>1335</v>
      </c>
      <c r="F33" s="203">
        <v>0</v>
      </c>
      <c r="G33" s="224"/>
      <c r="H33" s="203"/>
      <c r="I33" s="203"/>
      <c r="J33" s="203"/>
      <c r="K33" s="271"/>
      <c r="L33" s="93">
        <v>0</v>
      </c>
      <c r="M33" s="248"/>
      <c r="N33" s="351"/>
      <c r="O33" s="94">
        <v>0</v>
      </c>
      <c r="P33" s="95">
        <v>0</v>
      </c>
      <c r="Q33" s="293"/>
    </row>
    <row r="34" spans="1:17" ht="14.25">
      <c r="A34" s="52" t="s">
        <v>751</v>
      </c>
      <c r="B34" s="2" t="s">
        <v>434</v>
      </c>
      <c r="C34" s="2" t="s">
        <v>750</v>
      </c>
      <c r="D34" s="7" t="s">
        <v>745</v>
      </c>
      <c r="E34" s="10" t="s">
        <v>748</v>
      </c>
      <c r="F34" s="203">
        <v>1</v>
      </c>
      <c r="G34" s="205"/>
      <c r="H34" s="92">
        <v>1</v>
      </c>
      <c r="I34" s="204">
        <v>1</v>
      </c>
      <c r="J34" s="92"/>
      <c r="K34" s="268"/>
      <c r="L34" s="93">
        <v>1</v>
      </c>
      <c r="M34" s="93"/>
      <c r="N34" s="350"/>
      <c r="O34" s="94"/>
      <c r="P34" s="95">
        <v>1</v>
      </c>
      <c r="Q34" s="293"/>
    </row>
    <row r="35" spans="1:17" ht="15" thickBot="1">
      <c r="A35" s="71" t="s">
        <v>752</v>
      </c>
      <c r="B35" s="77" t="s">
        <v>435</v>
      </c>
      <c r="C35" s="77" t="s">
        <v>744</v>
      </c>
      <c r="D35" s="78" t="s">
        <v>745</v>
      </c>
      <c r="E35" s="79" t="s">
        <v>748</v>
      </c>
      <c r="F35" s="254">
        <v>1</v>
      </c>
      <c r="G35" s="221"/>
      <c r="H35" s="208">
        <v>1</v>
      </c>
      <c r="I35" s="236">
        <v>1</v>
      </c>
      <c r="J35" s="208"/>
      <c r="K35" s="269"/>
      <c r="L35" s="93">
        <v>1</v>
      </c>
      <c r="M35" s="93"/>
      <c r="N35" s="350"/>
      <c r="O35" s="94"/>
      <c r="P35" s="95">
        <v>1</v>
      </c>
      <c r="Q35" s="293"/>
    </row>
    <row r="36" spans="5:17" ht="15.75" thickTop="1">
      <c r="E36" s="62">
        <f>SUM(F26:F35)</f>
        <v>9</v>
      </c>
      <c r="F36" s="210"/>
      <c r="G36" s="222"/>
      <c r="H36" s="210"/>
      <c r="I36" s="93"/>
      <c r="J36" s="210"/>
      <c r="K36" s="248"/>
      <c r="L36" s="93"/>
      <c r="M36" s="248"/>
      <c r="N36" s="351"/>
      <c r="O36" s="94"/>
      <c r="P36" s="248"/>
      <c r="Q36" s="293"/>
    </row>
    <row r="37" spans="2:17" ht="15.75" thickBot="1">
      <c r="B37" s="15" t="s">
        <v>732</v>
      </c>
      <c r="F37" s="210"/>
      <c r="G37" s="222"/>
      <c r="H37" s="210"/>
      <c r="I37" s="93"/>
      <c r="J37" s="210"/>
      <c r="K37" s="248"/>
      <c r="L37" s="93"/>
      <c r="M37" s="248"/>
      <c r="N37" s="351"/>
      <c r="O37" s="94"/>
      <c r="P37" s="248"/>
      <c r="Q37" s="293"/>
    </row>
    <row r="38" spans="1:17" ht="15" thickTop="1">
      <c r="A38" s="48" t="s">
        <v>753</v>
      </c>
      <c r="B38" s="80" t="s">
        <v>436</v>
      </c>
      <c r="C38" s="80" t="s">
        <v>744</v>
      </c>
      <c r="D38" s="81" t="s">
        <v>745</v>
      </c>
      <c r="E38" s="82" t="s">
        <v>748</v>
      </c>
      <c r="F38" s="255">
        <v>1</v>
      </c>
      <c r="G38" s="220"/>
      <c r="H38" s="207">
        <v>1</v>
      </c>
      <c r="I38" s="235">
        <v>1</v>
      </c>
      <c r="J38" s="207"/>
      <c r="K38" s="267"/>
      <c r="L38" s="93">
        <v>1</v>
      </c>
      <c r="M38" s="93"/>
      <c r="N38" s="350"/>
      <c r="O38" s="94"/>
      <c r="P38" s="95">
        <v>1</v>
      </c>
      <c r="Q38" s="293"/>
    </row>
    <row r="39" spans="1:17" ht="14.25">
      <c r="A39" s="123" t="s">
        <v>213</v>
      </c>
      <c r="B39" s="384" t="s">
        <v>476</v>
      </c>
      <c r="C39" s="30" t="s">
        <v>772</v>
      </c>
      <c r="D39" s="36" t="s">
        <v>759</v>
      </c>
      <c r="E39" s="96" t="s">
        <v>1069</v>
      </c>
      <c r="F39" s="92">
        <v>1</v>
      </c>
      <c r="G39" s="205">
        <v>1</v>
      </c>
      <c r="H39" s="92"/>
      <c r="I39" s="204"/>
      <c r="J39" s="92"/>
      <c r="K39" s="268">
        <v>1</v>
      </c>
      <c r="L39" s="93"/>
      <c r="M39" s="93"/>
      <c r="N39" s="350"/>
      <c r="O39" s="94"/>
      <c r="P39" s="95"/>
      <c r="Q39" s="293">
        <v>1</v>
      </c>
    </row>
    <row r="40" spans="1:17" ht="14.25">
      <c r="A40" s="52" t="s">
        <v>754</v>
      </c>
      <c r="B40" s="2" t="s">
        <v>477</v>
      </c>
      <c r="C40" s="2" t="s">
        <v>750</v>
      </c>
      <c r="D40" s="7" t="s">
        <v>745</v>
      </c>
      <c r="E40" s="10" t="s">
        <v>748</v>
      </c>
      <c r="F40" s="203">
        <v>1</v>
      </c>
      <c r="G40" s="205"/>
      <c r="H40" s="92">
        <v>1</v>
      </c>
      <c r="I40" s="204">
        <v>1</v>
      </c>
      <c r="J40" s="92"/>
      <c r="K40" s="268"/>
      <c r="L40" s="93">
        <v>1</v>
      </c>
      <c r="M40" s="93"/>
      <c r="N40" s="350"/>
      <c r="O40" s="94"/>
      <c r="P40" s="95">
        <v>1</v>
      </c>
      <c r="Q40" s="293"/>
    </row>
    <row r="41" spans="1:17" ht="14.25">
      <c r="A41" s="52" t="s">
        <v>755</v>
      </c>
      <c r="B41" s="2" t="s">
        <v>478</v>
      </c>
      <c r="C41" s="2"/>
      <c r="D41" s="7" t="s">
        <v>1166</v>
      </c>
      <c r="E41" s="65" t="s">
        <v>1450</v>
      </c>
      <c r="F41" s="203">
        <v>1</v>
      </c>
      <c r="G41" s="205">
        <v>1</v>
      </c>
      <c r="H41" s="91">
        <v>1</v>
      </c>
      <c r="I41" s="204"/>
      <c r="J41" s="92"/>
      <c r="K41" s="268"/>
      <c r="L41" s="93">
        <v>1</v>
      </c>
      <c r="M41" s="93"/>
      <c r="N41" s="350"/>
      <c r="O41" s="94"/>
      <c r="P41" s="95">
        <v>1</v>
      </c>
      <c r="Q41" s="293"/>
    </row>
    <row r="42" spans="1:17" ht="15" thickBot="1">
      <c r="A42" s="71"/>
      <c r="B42" s="77"/>
      <c r="C42" s="77"/>
      <c r="D42" s="78"/>
      <c r="E42" s="187" t="s">
        <v>1451</v>
      </c>
      <c r="F42" s="254"/>
      <c r="G42" s="221"/>
      <c r="H42" s="208"/>
      <c r="I42" s="236"/>
      <c r="J42" s="208"/>
      <c r="K42" s="269"/>
      <c r="L42" s="93"/>
      <c r="M42" s="93"/>
      <c r="N42" s="350"/>
      <c r="O42" s="94"/>
      <c r="P42" s="95"/>
      <c r="Q42" s="293"/>
    </row>
    <row r="43" spans="6:17" ht="15.75" thickTop="1">
      <c r="F43" s="210"/>
      <c r="G43" s="222"/>
      <c r="H43" s="211"/>
      <c r="I43" s="210"/>
      <c r="J43" s="248"/>
      <c r="K43" s="210"/>
      <c r="L43" s="245"/>
      <c r="M43" s="248"/>
      <c r="N43" s="351"/>
      <c r="O43" s="245"/>
      <c r="P43" s="292"/>
      <c r="Q43" s="248"/>
    </row>
    <row r="44" spans="2:17" ht="15" thickBot="1">
      <c r="B44" s="15" t="s">
        <v>732</v>
      </c>
      <c r="E44" s="62">
        <f>SUM(F38:F42)</f>
        <v>4</v>
      </c>
      <c r="F44" s="210"/>
      <c r="G44" s="219"/>
      <c r="H44" s="93"/>
      <c r="I44" s="234"/>
      <c r="J44" s="93"/>
      <c r="K44" s="266"/>
      <c r="L44" s="93"/>
      <c r="M44" s="93"/>
      <c r="N44" s="350"/>
      <c r="O44" s="94"/>
      <c r="P44" s="95"/>
      <c r="Q44" s="293"/>
    </row>
    <row r="45" spans="1:17" ht="15" thickTop="1">
      <c r="A45" s="48" t="s">
        <v>756</v>
      </c>
      <c r="B45" s="80" t="s">
        <v>757</v>
      </c>
      <c r="C45" s="80" t="s">
        <v>758</v>
      </c>
      <c r="D45" s="81" t="s">
        <v>759</v>
      </c>
      <c r="E45" s="177" t="s">
        <v>1114</v>
      </c>
      <c r="F45" s="255">
        <v>1</v>
      </c>
      <c r="G45" s="220">
        <v>1</v>
      </c>
      <c r="H45" s="122">
        <v>1</v>
      </c>
      <c r="I45" s="235"/>
      <c r="J45" s="207"/>
      <c r="K45" s="267"/>
      <c r="L45" s="93">
        <v>1</v>
      </c>
      <c r="M45" s="93"/>
      <c r="N45" s="350"/>
      <c r="O45" s="94"/>
      <c r="P45" s="95">
        <v>1</v>
      </c>
      <c r="Q45" s="293"/>
    </row>
    <row r="46" spans="1:17" ht="14.25">
      <c r="A46" s="52"/>
      <c r="B46" s="2"/>
      <c r="C46" s="2"/>
      <c r="D46" s="7"/>
      <c r="E46" s="65" t="s">
        <v>760</v>
      </c>
      <c r="F46" s="203"/>
      <c r="G46" s="205"/>
      <c r="H46" s="92"/>
      <c r="I46" s="204"/>
      <c r="J46" s="92"/>
      <c r="K46" s="268"/>
      <c r="L46" s="93"/>
      <c r="M46" s="93"/>
      <c r="N46" s="350"/>
      <c r="O46" s="94"/>
      <c r="P46" s="95"/>
      <c r="Q46" s="293"/>
    </row>
    <row r="47" spans="1:17" ht="14.25">
      <c r="A47" s="52" t="s">
        <v>761</v>
      </c>
      <c r="B47" s="3" t="s">
        <v>1397</v>
      </c>
      <c r="C47" s="2"/>
      <c r="D47" s="7" t="s">
        <v>1166</v>
      </c>
      <c r="E47" s="65" t="s">
        <v>345</v>
      </c>
      <c r="F47" s="203">
        <v>1</v>
      </c>
      <c r="G47" s="205">
        <v>1</v>
      </c>
      <c r="H47" s="92"/>
      <c r="I47" s="204"/>
      <c r="J47" s="92">
        <v>1</v>
      </c>
      <c r="K47" s="268"/>
      <c r="L47" s="294">
        <v>1</v>
      </c>
      <c r="M47" s="93"/>
      <c r="N47" s="350"/>
      <c r="O47" s="94"/>
      <c r="P47" s="95"/>
      <c r="Q47" s="293"/>
    </row>
    <row r="48" spans="1:17" ht="14.25">
      <c r="A48" s="52" t="s">
        <v>762</v>
      </c>
      <c r="B48" s="2" t="s">
        <v>763</v>
      </c>
      <c r="C48" s="2" t="s">
        <v>758</v>
      </c>
      <c r="D48" s="7" t="s">
        <v>759</v>
      </c>
      <c r="E48" s="10" t="s">
        <v>748</v>
      </c>
      <c r="F48" s="203">
        <v>1</v>
      </c>
      <c r="G48" s="205"/>
      <c r="H48" s="92">
        <v>1</v>
      </c>
      <c r="I48" s="204">
        <v>1</v>
      </c>
      <c r="J48" s="92"/>
      <c r="K48" s="268"/>
      <c r="L48" s="93">
        <v>1</v>
      </c>
      <c r="M48" s="93"/>
      <c r="N48" s="350"/>
      <c r="O48" s="94"/>
      <c r="P48" s="95">
        <v>1</v>
      </c>
      <c r="Q48" s="293"/>
    </row>
    <row r="49" spans="1:17" ht="14.25">
      <c r="A49" s="52" t="s">
        <v>764</v>
      </c>
      <c r="B49" s="2" t="s">
        <v>765</v>
      </c>
      <c r="C49" s="2" t="s">
        <v>744</v>
      </c>
      <c r="D49" s="7" t="s">
        <v>745</v>
      </c>
      <c r="E49" s="10" t="s">
        <v>1164</v>
      </c>
      <c r="F49" s="203">
        <v>1</v>
      </c>
      <c r="G49" s="205"/>
      <c r="H49" s="92">
        <v>1</v>
      </c>
      <c r="I49" s="204">
        <v>1</v>
      </c>
      <c r="J49" s="92"/>
      <c r="K49" s="268"/>
      <c r="L49" s="93">
        <v>1</v>
      </c>
      <c r="M49" s="93"/>
      <c r="N49" s="350"/>
      <c r="O49" s="94"/>
      <c r="P49" s="95">
        <v>1</v>
      </c>
      <c r="Q49" s="293"/>
    </row>
    <row r="50" spans="1:17" ht="14.25">
      <c r="A50" s="52" t="s">
        <v>766</v>
      </c>
      <c r="B50" s="2" t="s">
        <v>479</v>
      </c>
      <c r="C50" s="2" t="s">
        <v>758</v>
      </c>
      <c r="D50" s="7" t="s">
        <v>759</v>
      </c>
      <c r="E50" s="10" t="s">
        <v>748</v>
      </c>
      <c r="F50" s="203">
        <v>1</v>
      </c>
      <c r="G50" s="205"/>
      <c r="H50" s="92">
        <v>1</v>
      </c>
      <c r="I50" s="204">
        <v>1</v>
      </c>
      <c r="J50" s="92"/>
      <c r="K50" s="268"/>
      <c r="L50" s="93">
        <v>1</v>
      </c>
      <c r="M50" s="93"/>
      <c r="N50" s="350"/>
      <c r="O50" s="94"/>
      <c r="P50" s="95">
        <v>1</v>
      </c>
      <c r="Q50" s="293"/>
    </row>
    <row r="51" spans="1:17" ht="15">
      <c r="A51" s="52" t="s">
        <v>1118</v>
      </c>
      <c r="B51" s="3" t="s">
        <v>1337</v>
      </c>
      <c r="C51" s="2" t="s">
        <v>744</v>
      </c>
      <c r="D51" s="7" t="s">
        <v>745</v>
      </c>
      <c r="E51" s="10" t="s">
        <v>748</v>
      </c>
      <c r="F51" s="203">
        <v>1</v>
      </c>
      <c r="G51" s="224"/>
      <c r="H51" s="203">
        <v>1</v>
      </c>
      <c r="I51" s="204">
        <v>1</v>
      </c>
      <c r="J51" s="203"/>
      <c r="K51" s="271"/>
      <c r="L51" s="93">
        <v>1</v>
      </c>
      <c r="M51" s="248"/>
      <c r="N51" s="351"/>
      <c r="O51" s="94"/>
      <c r="P51" s="95">
        <v>1</v>
      </c>
      <c r="Q51" s="293"/>
    </row>
    <row r="52" spans="1:17" ht="14.25">
      <c r="A52" s="52" t="s">
        <v>767</v>
      </c>
      <c r="B52" s="30" t="s">
        <v>432</v>
      </c>
      <c r="C52" s="30" t="s">
        <v>744</v>
      </c>
      <c r="D52" s="31" t="s">
        <v>745</v>
      </c>
      <c r="E52" s="96" t="s">
        <v>1449</v>
      </c>
      <c r="F52" s="92">
        <v>1</v>
      </c>
      <c r="G52" s="205">
        <v>1</v>
      </c>
      <c r="H52" s="92"/>
      <c r="I52" s="204"/>
      <c r="J52" s="92"/>
      <c r="K52" s="268"/>
      <c r="L52" s="294">
        <v>1</v>
      </c>
      <c r="M52" s="93"/>
      <c r="N52" s="350"/>
      <c r="O52" s="94"/>
      <c r="P52" s="95">
        <v>1</v>
      </c>
      <c r="Q52" s="293"/>
    </row>
    <row r="53" spans="1:17" ht="14.25">
      <c r="A53" s="52" t="s">
        <v>768</v>
      </c>
      <c r="B53" s="30" t="s">
        <v>769</v>
      </c>
      <c r="C53" s="30" t="s">
        <v>758</v>
      </c>
      <c r="D53" s="31" t="s">
        <v>759</v>
      </c>
      <c r="E53" s="61" t="s">
        <v>480</v>
      </c>
      <c r="F53" s="92">
        <v>1</v>
      </c>
      <c r="G53" s="205">
        <v>1</v>
      </c>
      <c r="H53" s="92"/>
      <c r="I53" s="204"/>
      <c r="J53" s="92"/>
      <c r="K53" s="268"/>
      <c r="L53" s="93">
        <v>1</v>
      </c>
      <c r="M53" s="93"/>
      <c r="N53" s="350"/>
      <c r="O53" s="94">
        <v>1</v>
      </c>
      <c r="P53" s="95">
        <v>1</v>
      </c>
      <c r="Q53" s="293"/>
    </row>
    <row r="54" spans="1:17" s="57" customFormat="1" ht="15" thickBot="1">
      <c r="A54" s="71" t="s">
        <v>770</v>
      </c>
      <c r="B54" s="55" t="s">
        <v>771</v>
      </c>
      <c r="C54" s="55" t="s">
        <v>772</v>
      </c>
      <c r="D54" s="56" t="s">
        <v>759</v>
      </c>
      <c r="E54" s="101" t="s">
        <v>1116</v>
      </c>
      <c r="F54" s="208">
        <v>1</v>
      </c>
      <c r="G54" s="221">
        <v>1</v>
      </c>
      <c r="H54" s="208"/>
      <c r="I54" s="236"/>
      <c r="J54" s="208"/>
      <c r="K54" s="269"/>
      <c r="L54" s="93">
        <v>1</v>
      </c>
      <c r="M54" s="93"/>
      <c r="N54" s="350"/>
      <c r="O54" s="94"/>
      <c r="P54" s="95">
        <v>1</v>
      </c>
      <c r="Q54" s="95"/>
    </row>
    <row r="55" spans="5:17" ht="15.75" thickTop="1">
      <c r="E55" s="59">
        <f>SUM(F45:F54)</f>
        <v>9</v>
      </c>
      <c r="F55" s="210"/>
      <c r="G55" s="222"/>
      <c r="H55" s="210"/>
      <c r="I55" s="238"/>
      <c r="J55" s="210"/>
      <c r="K55" s="248"/>
      <c r="L55" s="93"/>
      <c r="M55" s="248"/>
      <c r="N55" s="351"/>
      <c r="O55" s="94"/>
      <c r="P55" s="248"/>
      <c r="Q55" s="293"/>
    </row>
    <row r="56" spans="2:17" ht="15" thickBot="1">
      <c r="B56" s="15" t="s">
        <v>732</v>
      </c>
      <c r="C56" s="33"/>
      <c r="D56" s="34"/>
      <c r="F56" s="93"/>
      <c r="G56" s="219"/>
      <c r="H56" s="93"/>
      <c r="I56" s="234"/>
      <c r="J56" s="93"/>
      <c r="K56" s="266"/>
      <c r="L56" s="93"/>
      <c r="M56" s="93"/>
      <c r="N56" s="350"/>
      <c r="O56" s="94"/>
      <c r="P56" s="95"/>
      <c r="Q56" s="293"/>
    </row>
    <row r="57" spans="1:17" ht="15" thickTop="1">
      <c r="A57" s="48" t="s">
        <v>773</v>
      </c>
      <c r="B57" s="50" t="s">
        <v>777</v>
      </c>
      <c r="C57" s="50" t="s">
        <v>774</v>
      </c>
      <c r="D57" s="51" t="s">
        <v>759</v>
      </c>
      <c r="E57" s="178" t="s">
        <v>1446</v>
      </c>
      <c r="F57" s="207">
        <v>1</v>
      </c>
      <c r="G57" s="220">
        <v>1</v>
      </c>
      <c r="H57" s="207"/>
      <c r="I57" s="235"/>
      <c r="J57" s="207"/>
      <c r="K57" s="267"/>
      <c r="L57" s="93">
        <v>1</v>
      </c>
      <c r="M57" s="93"/>
      <c r="N57" s="350"/>
      <c r="O57" s="94"/>
      <c r="P57" s="95">
        <v>1</v>
      </c>
      <c r="Q57" s="293"/>
    </row>
    <row r="58" spans="1:17" ht="14.25">
      <c r="A58" s="53" t="s">
        <v>775</v>
      </c>
      <c r="B58" s="30" t="s">
        <v>776</v>
      </c>
      <c r="C58" s="30" t="s">
        <v>774</v>
      </c>
      <c r="D58" s="31" t="s">
        <v>759</v>
      </c>
      <c r="E58" s="44" t="s">
        <v>748</v>
      </c>
      <c r="F58" s="92">
        <v>1</v>
      </c>
      <c r="G58" s="205"/>
      <c r="H58" s="92">
        <v>1</v>
      </c>
      <c r="I58" s="204">
        <v>1</v>
      </c>
      <c r="J58" s="92"/>
      <c r="K58" s="268"/>
      <c r="L58" s="93">
        <v>1</v>
      </c>
      <c r="M58" s="93"/>
      <c r="N58" s="350"/>
      <c r="O58" s="94"/>
      <c r="P58" s="95">
        <v>1</v>
      </c>
      <c r="Q58" s="293"/>
    </row>
    <row r="59" spans="1:17" ht="14.25">
      <c r="A59" s="52" t="s">
        <v>1131</v>
      </c>
      <c r="B59" s="189" t="s">
        <v>3</v>
      </c>
      <c r="C59" s="30" t="s">
        <v>750</v>
      </c>
      <c r="D59" s="31" t="s">
        <v>745</v>
      </c>
      <c r="E59" s="96" t="s">
        <v>4</v>
      </c>
      <c r="F59" s="92">
        <v>1</v>
      </c>
      <c r="G59" s="205">
        <v>1</v>
      </c>
      <c r="H59" s="92"/>
      <c r="I59" s="204"/>
      <c r="J59" s="92"/>
      <c r="K59" s="268"/>
      <c r="L59" s="93">
        <v>1</v>
      </c>
      <c r="M59" s="93"/>
      <c r="N59" s="350"/>
      <c r="O59" s="94"/>
      <c r="P59" s="95">
        <v>1</v>
      </c>
      <c r="Q59" s="248"/>
    </row>
    <row r="60" spans="1:20" ht="15" thickBot="1">
      <c r="A60" s="54" t="s">
        <v>775</v>
      </c>
      <c r="B60" s="55" t="s">
        <v>481</v>
      </c>
      <c r="C60" s="55" t="s">
        <v>744</v>
      </c>
      <c r="D60" s="56" t="s">
        <v>745</v>
      </c>
      <c r="E60" s="101" t="s">
        <v>253</v>
      </c>
      <c r="F60" s="208">
        <v>1</v>
      </c>
      <c r="G60" s="221">
        <v>1</v>
      </c>
      <c r="H60" s="124">
        <v>1</v>
      </c>
      <c r="I60" s="236"/>
      <c r="J60" s="208"/>
      <c r="K60" s="269"/>
      <c r="L60" s="93">
        <v>1</v>
      </c>
      <c r="M60" s="93"/>
      <c r="N60" s="350"/>
      <c r="O60" s="94"/>
      <c r="P60" s="95">
        <v>1</v>
      </c>
      <c r="Q60" s="245"/>
      <c r="R60" s="57"/>
      <c r="T60" s="57"/>
    </row>
    <row r="61" spans="2:17" ht="15.75" thickBot="1" thickTop="1">
      <c r="B61" s="33"/>
      <c r="C61" s="33"/>
      <c r="D61" s="34"/>
      <c r="E61" s="59">
        <f>SUM(F57:F60)</f>
        <v>4</v>
      </c>
      <c r="F61" s="93"/>
      <c r="G61" s="219"/>
      <c r="H61" s="93"/>
      <c r="I61" s="234"/>
      <c r="J61" s="93"/>
      <c r="K61" s="266"/>
      <c r="L61" s="93"/>
      <c r="M61" s="93"/>
      <c r="N61" s="350"/>
      <c r="O61" s="94"/>
      <c r="P61" s="95"/>
      <c r="Q61" s="248"/>
    </row>
    <row r="62" spans="1:17" ht="15" thickTop="1">
      <c r="A62" s="48"/>
      <c r="B62" s="49" t="s">
        <v>732</v>
      </c>
      <c r="C62" s="50"/>
      <c r="D62" s="51"/>
      <c r="E62" s="63"/>
      <c r="F62" s="207"/>
      <c r="G62" s="220"/>
      <c r="H62" s="207"/>
      <c r="I62" s="239"/>
      <c r="J62" s="207"/>
      <c r="K62" s="272"/>
      <c r="L62" s="93"/>
      <c r="M62" s="93"/>
      <c r="N62" s="350"/>
      <c r="O62" s="94"/>
      <c r="P62" s="95"/>
      <c r="Q62" s="248"/>
    </row>
    <row r="63" spans="1:17" ht="14.25">
      <c r="A63" s="24" t="s">
        <v>1214</v>
      </c>
      <c r="B63" s="42" t="s">
        <v>1215</v>
      </c>
      <c r="C63" s="30" t="s">
        <v>1384</v>
      </c>
      <c r="D63" s="31"/>
      <c r="E63" s="96" t="s">
        <v>1398</v>
      </c>
      <c r="F63" s="92">
        <v>0</v>
      </c>
      <c r="G63" s="92">
        <v>0</v>
      </c>
      <c r="H63" s="92"/>
      <c r="I63" s="240"/>
      <c r="J63" s="92"/>
      <c r="K63" s="273"/>
      <c r="L63" s="93">
        <v>0</v>
      </c>
      <c r="M63" s="93">
        <v>0</v>
      </c>
      <c r="N63" s="350"/>
      <c r="O63" s="94"/>
      <c r="P63" s="95">
        <v>0</v>
      </c>
      <c r="Q63" s="95">
        <v>0</v>
      </c>
    </row>
    <row r="64" spans="1:17" ht="14.25">
      <c r="A64" s="24" t="s">
        <v>778</v>
      </c>
      <c r="B64" s="30" t="s">
        <v>779</v>
      </c>
      <c r="C64" s="30" t="s">
        <v>758</v>
      </c>
      <c r="D64" s="31" t="s">
        <v>759</v>
      </c>
      <c r="E64" s="198" t="s">
        <v>1424</v>
      </c>
      <c r="F64" s="92">
        <v>1</v>
      </c>
      <c r="G64" s="205"/>
      <c r="H64" s="92"/>
      <c r="I64" s="204"/>
      <c r="J64" s="92"/>
      <c r="K64" s="268"/>
      <c r="L64" s="93">
        <v>1</v>
      </c>
      <c r="M64" s="93"/>
      <c r="N64" s="350">
        <v>1</v>
      </c>
      <c r="O64" s="94"/>
      <c r="P64" s="95"/>
      <c r="Q64" s="248"/>
    </row>
    <row r="65" spans="1:17" ht="14.25">
      <c r="A65" s="24" t="s">
        <v>780</v>
      </c>
      <c r="B65" s="30" t="s">
        <v>792</v>
      </c>
      <c r="C65" s="30" t="s">
        <v>758</v>
      </c>
      <c r="D65" s="31" t="s">
        <v>759</v>
      </c>
      <c r="E65" s="44" t="s">
        <v>482</v>
      </c>
      <c r="F65" s="92">
        <v>1</v>
      </c>
      <c r="G65" s="205"/>
      <c r="H65" s="92">
        <v>1</v>
      </c>
      <c r="I65" s="204">
        <v>1</v>
      </c>
      <c r="J65" s="92"/>
      <c r="K65" s="268"/>
      <c r="L65" s="294">
        <v>1</v>
      </c>
      <c r="M65" s="93"/>
      <c r="N65" s="350"/>
      <c r="O65" s="94"/>
      <c r="P65" s="95">
        <v>1</v>
      </c>
      <c r="Q65" s="248"/>
    </row>
    <row r="66" spans="1:17" ht="14.25">
      <c r="A66" s="53" t="s">
        <v>775</v>
      </c>
      <c r="B66" s="30" t="s">
        <v>781</v>
      </c>
      <c r="C66" s="30" t="s">
        <v>758</v>
      </c>
      <c r="D66" s="31" t="s">
        <v>759</v>
      </c>
      <c r="E66" s="44" t="s">
        <v>748</v>
      </c>
      <c r="F66" s="92">
        <v>1</v>
      </c>
      <c r="G66" s="205"/>
      <c r="H66" s="92">
        <v>1</v>
      </c>
      <c r="I66" s="204">
        <v>1</v>
      </c>
      <c r="J66" s="92"/>
      <c r="K66" s="268"/>
      <c r="L66" s="93">
        <v>1</v>
      </c>
      <c r="M66" s="93"/>
      <c r="N66" s="350"/>
      <c r="O66" s="94"/>
      <c r="P66" s="95">
        <v>1</v>
      </c>
      <c r="Q66" s="248"/>
    </row>
    <row r="67" spans="1:17" s="57" customFormat="1" ht="14.25">
      <c r="A67" s="52" t="s">
        <v>782</v>
      </c>
      <c r="B67" s="30" t="s">
        <v>784</v>
      </c>
      <c r="C67" s="30" t="s">
        <v>774</v>
      </c>
      <c r="D67" s="31" t="s">
        <v>759</v>
      </c>
      <c r="E67" s="44" t="s">
        <v>2</v>
      </c>
      <c r="F67" s="92">
        <v>1</v>
      </c>
      <c r="G67" s="205">
        <v>1</v>
      </c>
      <c r="H67" s="91">
        <v>1</v>
      </c>
      <c r="I67" s="204"/>
      <c r="J67" s="92"/>
      <c r="K67" s="268"/>
      <c r="L67" s="93">
        <v>1</v>
      </c>
      <c r="M67" s="93"/>
      <c r="N67" s="350"/>
      <c r="O67" s="94"/>
      <c r="P67" s="95">
        <v>1</v>
      </c>
      <c r="Q67" s="245"/>
    </row>
    <row r="68" spans="1:17" ht="15" thickBot="1">
      <c r="A68" s="54" t="s">
        <v>775</v>
      </c>
      <c r="B68" s="55" t="s">
        <v>783</v>
      </c>
      <c r="C68" s="55" t="s">
        <v>774</v>
      </c>
      <c r="D68" s="56" t="s">
        <v>759</v>
      </c>
      <c r="E68" s="66" t="s">
        <v>748</v>
      </c>
      <c r="F68" s="208">
        <v>1</v>
      </c>
      <c r="G68" s="221"/>
      <c r="H68" s="208">
        <v>1</v>
      </c>
      <c r="I68" s="236">
        <v>1</v>
      </c>
      <c r="J68" s="208"/>
      <c r="K68" s="269"/>
      <c r="L68" s="93">
        <v>1</v>
      </c>
      <c r="M68" s="93"/>
      <c r="N68" s="350"/>
      <c r="O68" s="94"/>
      <c r="P68" s="95">
        <v>1</v>
      </c>
      <c r="Q68" s="248"/>
    </row>
    <row r="69" spans="5:17" ht="15.75" thickTop="1">
      <c r="E69" s="59">
        <f>SUM(F62:F68)</f>
        <v>5</v>
      </c>
      <c r="F69" s="210"/>
      <c r="G69" s="222"/>
      <c r="H69" s="210"/>
      <c r="I69" s="238"/>
      <c r="J69" s="210"/>
      <c r="K69" s="248"/>
      <c r="L69" s="93"/>
      <c r="M69" s="248"/>
      <c r="N69" s="351"/>
      <c r="O69" s="94"/>
      <c r="P69" s="248"/>
      <c r="Q69" s="248"/>
    </row>
    <row r="70" spans="2:17" ht="15" thickBot="1">
      <c r="B70" s="15" t="s">
        <v>732</v>
      </c>
      <c r="C70" s="33"/>
      <c r="D70" s="34"/>
      <c r="F70" s="93"/>
      <c r="G70" s="219"/>
      <c r="H70" s="93"/>
      <c r="I70" s="234"/>
      <c r="J70" s="93"/>
      <c r="K70" s="266"/>
      <c r="L70" s="93"/>
      <c r="M70" s="93"/>
      <c r="N70" s="350"/>
      <c r="O70" s="94"/>
      <c r="P70" s="95"/>
      <c r="Q70" s="248"/>
    </row>
    <row r="71" spans="1:17" ht="14.25">
      <c r="A71" s="20" t="s">
        <v>785</v>
      </c>
      <c r="B71" s="40" t="s">
        <v>786</v>
      </c>
      <c r="C71" s="40" t="s">
        <v>758</v>
      </c>
      <c r="D71" s="41" t="s">
        <v>759</v>
      </c>
      <c r="E71" s="178" t="s">
        <v>1446</v>
      </c>
      <c r="F71" s="212">
        <v>1</v>
      </c>
      <c r="G71" s="225">
        <v>1</v>
      </c>
      <c r="H71" s="212"/>
      <c r="I71" s="241"/>
      <c r="J71" s="212"/>
      <c r="K71" s="274"/>
      <c r="L71" s="93">
        <v>1</v>
      </c>
      <c r="M71" s="93"/>
      <c r="N71" s="350"/>
      <c r="O71" s="94"/>
      <c r="P71" s="95">
        <v>1</v>
      </c>
      <c r="Q71" s="248"/>
    </row>
    <row r="72" spans="1:17" ht="14.25">
      <c r="A72" s="22" t="s">
        <v>775</v>
      </c>
      <c r="B72" s="30" t="s">
        <v>787</v>
      </c>
      <c r="C72" s="30" t="s">
        <v>758</v>
      </c>
      <c r="D72" s="31" t="s">
        <v>759</v>
      </c>
      <c r="E72" s="96" t="s">
        <v>1417</v>
      </c>
      <c r="F72" s="92">
        <v>1</v>
      </c>
      <c r="G72" s="205">
        <v>1</v>
      </c>
      <c r="H72" s="92"/>
      <c r="I72" s="204"/>
      <c r="J72" s="92"/>
      <c r="K72" s="275"/>
      <c r="L72" s="93">
        <v>1</v>
      </c>
      <c r="M72" s="93"/>
      <c r="N72" s="350"/>
      <c r="O72" s="94"/>
      <c r="P72" s="95">
        <v>1</v>
      </c>
      <c r="Q72" s="248"/>
    </row>
    <row r="73" spans="1:17" ht="14.25">
      <c r="A73" s="21" t="s">
        <v>788</v>
      </c>
      <c r="B73" s="30" t="s">
        <v>483</v>
      </c>
      <c r="C73" s="30" t="s">
        <v>750</v>
      </c>
      <c r="D73" s="31" t="s">
        <v>745</v>
      </c>
      <c r="E73" s="44" t="s">
        <v>796</v>
      </c>
      <c r="F73" s="92">
        <v>1</v>
      </c>
      <c r="G73" s="205"/>
      <c r="H73" s="92">
        <v>1</v>
      </c>
      <c r="I73" s="204">
        <v>1</v>
      </c>
      <c r="J73" s="92"/>
      <c r="K73" s="275"/>
      <c r="L73" s="93">
        <v>1</v>
      </c>
      <c r="M73" s="93"/>
      <c r="N73" s="350"/>
      <c r="O73" s="94"/>
      <c r="P73" s="95">
        <v>1</v>
      </c>
      <c r="Q73" s="248"/>
    </row>
    <row r="74" spans="1:17" ht="14.25">
      <c r="A74" s="21" t="s">
        <v>789</v>
      </c>
      <c r="B74" s="30" t="s">
        <v>790</v>
      </c>
      <c r="C74" s="30" t="s">
        <v>772</v>
      </c>
      <c r="D74" s="31" t="s">
        <v>759</v>
      </c>
      <c r="E74" s="44" t="s">
        <v>484</v>
      </c>
      <c r="F74" s="92">
        <v>1</v>
      </c>
      <c r="G74" s="205"/>
      <c r="H74" s="92">
        <v>1</v>
      </c>
      <c r="I74" s="204">
        <v>1</v>
      </c>
      <c r="J74" s="92"/>
      <c r="K74" s="275"/>
      <c r="L74" s="93"/>
      <c r="M74" s="93">
        <v>1</v>
      </c>
      <c r="N74" s="350"/>
      <c r="O74" s="94"/>
      <c r="P74" s="95">
        <v>1</v>
      </c>
      <c r="Q74" s="248"/>
    </row>
    <row r="75" spans="1:17" ht="15" thickBot="1">
      <c r="A75" s="23" t="s">
        <v>791</v>
      </c>
      <c r="B75" s="37" t="s">
        <v>793</v>
      </c>
      <c r="C75" s="37" t="s">
        <v>774</v>
      </c>
      <c r="D75" s="38" t="s">
        <v>759</v>
      </c>
      <c r="E75" s="46" t="s">
        <v>794</v>
      </c>
      <c r="F75" s="213">
        <v>1</v>
      </c>
      <c r="G75" s="226"/>
      <c r="H75" s="213">
        <v>1</v>
      </c>
      <c r="I75" s="242">
        <v>1</v>
      </c>
      <c r="J75" s="213"/>
      <c r="K75" s="276"/>
      <c r="L75" s="93"/>
      <c r="M75" s="93">
        <v>1</v>
      </c>
      <c r="N75" s="350"/>
      <c r="O75" s="94"/>
      <c r="P75" s="95">
        <v>1</v>
      </c>
      <c r="Q75" s="248"/>
    </row>
    <row r="76" spans="5:17" ht="15">
      <c r="E76" s="59">
        <f>SUM(F71:F75)</f>
        <v>5</v>
      </c>
      <c r="F76" s="210"/>
      <c r="G76" s="222"/>
      <c r="H76" s="210"/>
      <c r="I76" s="238"/>
      <c r="J76" s="210"/>
      <c r="K76" s="248"/>
      <c r="L76" s="93"/>
      <c r="M76" s="248"/>
      <c r="N76" s="351"/>
      <c r="O76" s="94"/>
      <c r="P76" s="248"/>
      <c r="Q76" s="248"/>
    </row>
    <row r="77" spans="2:17" ht="15" thickBot="1">
      <c r="B77" s="15" t="s">
        <v>732</v>
      </c>
      <c r="C77" s="33"/>
      <c r="D77" s="34"/>
      <c r="F77" s="93"/>
      <c r="G77" s="219"/>
      <c r="H77" s="93"/>
      <c r="I77" s="234"/>
      <c r="J77" s="93"/>
      <c r="K77" s="266"/>
      <c r="L77" s="93"/>
      <c r="M77" s="93"/>
      <c r="N77" s="350"/>
      <c r="O77" s="94"/>
      <c r="P77" s="95"/>
      <c r="Q77" s="248"/>
    </row>
    <row r="78" spans="1:17" ht="15" thickTop="1">
      <c r="A78" s="48" t="s">
        <v>795</v>
      </c>
      <c r="B78" s="50" t="s">
        <v>776</v>
      </c>
      <c r="C78" s="50" t="s">
        <v>774</v>
      </c>
      <c r="D78" s="51" t="s">
        <v>759</v>
      </c>
      <c r="E78" s="63" t="s">
        <v>796</v>
      </c>
      <c r="F78" s="207">
        <v>1</v>
      </c>
      <c r="G78" s="220"/>
      <c r="H78" s="207">
        <v>1</v>
      </c>
      <c r="I78" s="235">
        <v>1</v>
      </c>
      <c r="J78" s="207"/>
      <c r="K78" s="267"/>
      <c r="L78" s="93">
        <v>1</v>
      </c>
      <c r="M78" s="93"/>
      <c r="N78" s="350"/>
      <c r="O78" s="94"/>
      <c r="P78" s="95">
        <v>1</v>
      </c>
      <c r="Q78" s="248"/>
    </row>
    <row r="79" spans="1:17" ht="14.25">
      <c r="A79" s="52" t="s">
        <v>797</v>
      </c>
      <c r="B79" s="30" t="s">
        <v>798</v>
      </c>
      <c r="C79" s="30" t="s">
        <v>772</v>
      </c>
      <c r="D79" s="31" t="s">
        <v>759</v>
      </c>
      <c r="E79" s="96" t="s">
        <v>1417</v>
      </c>
      <c r="F79" s="92">
        <v>1</v>
      </c>
      <c r="G79" s="205">
        <v>1</v>
      </c>
      <c r="H79" s="92"/>
      <c r="I79" s="204"/>
      <c r="J79" s="92"/>
      <c r="K79" s="268"/>
      <c r="L79" s="93">
        <v>1</v>
      </c>
      <c r="M79" s="93"/>
      <c r="N79" s="350"/>
      <c r="O79" s="94"/>
      <c r="P79" s="95">
        <v>1</v>
      </c>
      <c r="Q79" s="248"/>
    </row>
    <row r="80" spans="1:17" ht="14.25">
      <c r="A80" s="53" t="s">
        <v>775</v>
      </c>
      <c r="B80" s="30" t="s">
        <v>799</v>
      </c>
      <c r="C80" s="30" t="s">
        <v>774</v>
      </c>
      <c r="D80" s="31" t="s">
        <v>759</v>
      </c>
      <c r="E80" s="44" t="s">
        <v>748</v>
      </c>
      <c r="F80" s="92">
        <v>1</v>
      </c>
      <c r="G80" s="205"/>
      <c r="H80" s="92">
        <v>1</v>
      </c>
      <c r="I80" s="204">
        <v>1</v>
      </c>
      <c r="J80" s="92"/>
      <c r="K80" s="268"/>
      <c r="L80" s="93">
        <v>1</v>
      </c>
      <c r="M80" s="93"/>
      <c r="N80" s="350"/>
      <c r="O80" s="94"/>
      <c r="P80" s="95">
        <v>1</v>
      </c>
      <c r="Q80" s="248"/>
    </row>
    <row r="81" spans="1:17" ht="14.25">
      <c r="A81" s="52" t="s">
        <v>800</v>
      </c>
      <c r="B81" s="30" t="s">
        <v>801</v>
      </c>
      <c r="C81" s="30" t="s">
        <v>758</v>
      </c>
      <c r="D81" s="31" t="s">
        <v>759</v>
      </c>
      <c r="E81" s="44" t="s">
        <v>748</v>
      </c>
      <c r="F81" s="92">
        <v>1</v>
      </c>
      <c r="G81" s="205"/>
      <c r="H81" s="92">
        <v>1</v>
      </c>
      <c r="I81" s="204">
        <v>1</v>
      </c>
      <c r="J81" s="92"/>
      <c r="K81" s="268"/>
      <c r="L81" s="93">
        <v>1</v>
      </c>
      <c r="M81" s="93"/>
      <c r="N81" s="350"/>
      <c r="O81" s="94"/>
      <c r="P81" s="95">
        <v>1</v>
      </c>
      <c r="Q81" s="248"/>
    </row>
    <row r="82" spans="1:17" ht="14.25">
      <c r="A82" s="52" t="s">
        <v>802</v>
      </c>
      <c r="B82" s="30" t="s">
        <v>803</v>
      </c>
      <c r="C82" s="30" t="s">
        <v>774</v>
      </c>
      <c r="D82" s="31" t="s">
        <v>759</v>
      </c>
      <c r="E82" s="96" t="s">
        <v>1445</v>
      </c>
      <c r="F82" s="92">
        <v>1</v>
      </c>
      <c r="G82" s="205">
        <v>1</v>
      </c>
      <c r="H82" s="92"/>
      <c r="I82" s="204"/>
      <c r="J82" s="92"/>
      <c r="K82" s="268"/>
      <c r="L82" s="93">
        <v>1</v>
      </c>
      <c r="M82" s="93"/>
      <c r="N82" s="350"/>
      <c r="O82" s="94"/>
      <c r="P82" s="95">
        <v>1</v>
      </c>
      <c r="Q82" s="248"/>
    </row>
    <row r="83" spans="1:17" ht="14.25">
      <c r="A83" s="52" t="s">
        <v>804</v>
      </c>
      <c r="B83" s="30" t="s">
        <v>805</v>
      </c>
      <c r="C83" s="30" t="s">
        <v>774</v>
      </c>
      <c r="D83" s="31" t="s">
        <v>759</v>
      </c>
      <c r="E83" s="44" t="s">
        <v>748</v>
      </c>
      <c r="F83" s="92">
        <v>1</v>
      </c>
      <c r="G83" s="205"/>
      <c r="H83" s="92">
        <v>1</v>
      </c>
      <c r="I83" s="204">
        <v>1</v>
      </c>
      <c r="J83" s="92"/>
      <c r="K83" s="268"/>
      <c r="L83" s="93">
        <v>1</v>
      </c>
      <c r="M83" s="93"/>
      <c r="N83" s="350"/>
      <c r="O83" s="94"/>
      <c r="P83" s="95">
        <v>1</v>
      </c>
      <c r="Q83" s="248"/>
    </row>
    <row r="84" spans="1:17" ht="14.25">
      <c r="A84" s="52" t="s">
        <v>806</v>
      </c>
      <c r="B84" s="30" t="s">
        <v>807</v>
      </c>
      <c r="C84" s="30" t="s">
        <v>772</v>
      </c>
      <c r="D84" s="31" t="s">
        <v>759</v>
      </c>
      <c r="E84" s="44" t="s">
        <v>748</v>
      </c>
      <c r="F84" s="92">
        <v>1</v>
      </c>
      <c r="G84" s="205"/>
      <c r="H84" s="92">
        <v>1</v>
      </c>
      <c r="I84" s="204">
        <v>1</v>
      </c>
      <c r="J84" s="92"/>
      <c r="K84" s="268"/>
      <c r="L84" s="93">
        <v>1</v>
      </c>
      <c r="M84" s="93"/>
      <c r="N84" s="350"/>
      <c r="O84" s="94"/>
      <c r="P84" s="95">
        <v>1</v>
      </c>
      <c r="Q84" s="248"/>
    </row>
    <row r="85" spans="1:17" ht="14.25">
      <c r="A85" s="53" t="s">
        <v>775</v>
      </c>
      <c r="B85" s="30" t="s">
        <v>808</v>
      </c>
      <c r="C85" s="30" t="s">
        <v>750</v>
      </c>
      <c r="D85" s="31" t="s">
        <v>745</v>
      </c>
      <c r="E85" s="44" t="s">
        <v>809</v>
      </c>
      <c r="F85" s="92">
        <v>1</v>
      </c>
      <c r="G85" s="205">
        <v>1</v>
      </c>
      <c r="H85" s="92"/>
      <c r="I85" s="204"/>
      <c r="J85" s="92"/>
      <c r="K85" s="268"/>
      <c r="L85" s="93"/>
      <c r="M85" s="93">
        <v>1</v>
      </c>
      <c r="N85" s="350"/>
      <c r="O85" s="94"/>
      <c r="P85" s="95">
        <v>1</v>
      </c>
      <c r="Q85" s="248"/>
    </row>
    <row r="86" spans="1:17" ht="15" thickBot="1">
      <c r="A86" s="71"/>
      <c r="B86" s="55"/>
      <c r="C86" s="55"/>
      <c r="D86" s="56"/>
      <c r="E86" s="186" t="s">
        <v>1458</v>
      </c>
      <c r="F86" s="208"/>
      <c r="G86" s="221"/>
      <c r="H86" s="208"/>
      <c r="I86" s="236"/>
      <c r="J86" s="208"/>
      <c r="K86" s="269"/>
      <c r="L86" s="93"/>
      <c r="M86" s="93"/>
      <c r="N86" s="350"/>
      <c r="O86" s="94"/>
      <c r="P86" s="95"/>
      <c r="Q86" s="248"/>
    </row>
    <row r="87" spans="2:17" ht="15.75" thickBot="1" thickTop="1">
      <c r="B87" s="33"/>
      <c r="C87" s="33"/>
      <c r="D87" s="34"/>
      <c r="E87" s="59">
        <f>SUM(F78:F86)</f>
        <v>8</v>
      </c>
      <c r="F87" s="93"/>
      <c r="G87" s="219"/>
      <c r="H87" s="93"/>
      <c r="I87" s="234"/>
      <c r="J87" s="93"/>
      <c r="K87" s="266"/>
      <c r="L87" s="93"/>
      <c r="M87" s="93"/>
      <c r="N87" s="350"/>
      <c r="O87" s="94"/>
      <c r="P87" s="95"/>
      <c r="Q87" s="248"/>
    </row>
    <row r="88" spans="1:17" ht="15" thickTop="1">
      <c r="A88" s="48"/>
      <c r="B88" s="49" t="s">
        <v>732</v>
      </c>
      <c r="C88" s="50"/>
      <c r="D88" s="51"/>
      <c r="E88" s="63"/>
      <c r="F88" s="207"/>
      <c r="G88" s="220"/>
      <c r="H88" s="207"/>
      <c r="I88" s="235"/>
      <c r="J88" s="207"/>
      <c r="K88" s="267"/>
      <c r="L88" s="93"/>
      <c r="M88" s="93"/>
      <c r="N88" s="350"/>
      <c r="O88" s="94"/>
      <c r="P88" s="95"/>
      <c r="Q88" s="248"/>
    </row>
    <row r="89" spans="1:17" ht="14.25">
      <c r="A89" s="52" t="s">
        <v>812</v>
      </c>
      <c r="B89" s="30" t="s">
        <v>485</v>
      </c>
      <c r="C89" s="30" t="s">
        <v>758</v>
      </c>
      <c r="D89" s="31" t="s">
        <v>759</v>
      </c>
      <c r="E89" s="96" t="s">
        <v>1444</v>
      </c>
      <c r="F89" s="92">
        <v>1</v>
      </c>
      <c r="G89" s="205">
        <v>1</v>
      </c>
      <c r="H89" s="92"/>
      <c r="I89" s="204"/>
      <c r="J89" s="92"/>
      <c r="K89" s="268"/>
      <c r="L89" s="93">
        <v>1</v>
      </c>
      <c r="M89" s="93"/>
      <c r="N89" s="350"/>
      <c r="O89" s="94"/>
      <c r="P89" s="95">
        <v>1</v>
      </c>
      <c r="Q89" s="248"/>
    </row>
    <row r="90" spans="1:17" ht="14.25">
      <c r="A90" s="52" t="s">
        <v>813</v>
      </c>
      <c r="B90" s="30" t="s">
        <v>814</v>
      </c>
      <c r="C90" s="30" t="s">
        <v>774</v>
      </c>
      <c r="D90" s="31" t="s">
        <v>759</v>
      </c>
      <c r="E90" s="44" t="s">
        <v>748</v>
      </c>
      <c r="F90" s="92">
        <v>1</v>
      </c>
      <c r="G90" s="205"/>
      <c r="H90" s="92">
        <v>1</v>
      </c>
      <c r="I90" s="204">
        <v>1</v>
      </c>
      <c r="J90" s="92"/>
      <c r="K90" s="268"/>
      <c r="L90" s="93">
        <v>1</v>
      </c>
      <c r="M90" s="93"/>
      <c r="N90" s="350"/>
      <c r="O90" s="94"/>
      <c r="P90" s="95">
        <v>1</v>
      </c>
      <c r="Q90" s="248"/>
    </row>
    <row r="91" spans="1:17" ht="14.25">
      <c r="A91" s="53" t="s">
        <v>775</v>
      </c>
      <c r="B91" s="30" t="s">
        <v>815</v>
      </c>
      <c r="C91" s="30" t="s">
        <v>774</v>
      </c>
      <c r="D91" s="31" t="s">
        <v>759</v>
      </c>
      <c r="E91" s="96" t="s">
        <v>1</v>
      </c>
      <c r="F91" s="92">
        <v>1</v>
      </c>
      <c r="G91" s="205">
        <v>1</v>
      </c>
      <c r="H91" s="91">
        <v>1</v>
      </c>
      <c r="I91" s="204"/>
      <c r="J91" s="92"/>
      <c r="K91" s="268"/>
      <c r="L91" s="93">
        <v>1</v>
      </c>
      <c r="M91" s="93"/>
      <c r="N91" s="350"/>
      <c r="O91" s="94"/>
      <c r="P91" s="95">
        <v>1</v>
      </c>
      <c r="Q91" s="248"/>
    </row>
    <row r="92" spans="1:17" s="57" customFormat="1" ht="14.25">
      <c r="A92" s="52" t="s">
        <v>810</v>
      </c>
      <c r="B92" s="30" t="s">
        <v>811</v>
      </c>
      <c r="C92" s="30" t="s">
        <v>750</v>
      </c>
      <c r="D92" s="31" t="s">
        <v>745</v>
      </c>
      <c r="E92" s="96" t="s">
        <v>1417</v>
      </c>
      <c r="F92" s="92">
        <v>1</v>
      </c>
      <c r="G92" s="205">
        <v>1</v>
      </c>
      <c r="H92" s="92"/>
      <c r="I92" s="204"/>
      <c r="J92" s="92"/>
      <c r="K92" s="268"/>
      <c r="L92" s="93">
        <v>1</v>
      </c>
      <c r="M92" s="93"/>
      <c r="N92" s="350"/>
      <c r="O92" s="94"/>
      <c r="P92" s="95">
        <v>1</v>
      </c>
      <c r="Q92" s="245"/>
    </row>
    <row r="93" spans="1:17" ht="14.25">
      <c r="A93" s="52" t="s">
        <v>214</v>
      </c>
      <c r="B93" s="30" t="s">
        <v>779</v>
      </c>
      <c r="C93" s="30" t="s">
        <v>758</v>
      </c>
      <c r="D93" s="31" t="s">
        <v>759</v>
      </c>
      <c r="E93" s="44" t="s">
        <v>796</v>
      </c>
      <c r="F93" s="92">
        <v>1</v>
      </c>
      <c r="G93" s="205"/>
      <c r="H93" s="92">
        <v>1</v>
      </c>
      <c r="I93" s="204">
        <v>1</v>
      </c>
      <c r="J93" s="92"/>
      <c r="K93" s="268"/>
      <c r="L93" s="93">
        <v>1</v>
      </c>
      <c r="M93" s="93"/>
      <c r="N93" s="350"/>
      <c r="O93" s="94"/>
      <c r="P93" s="95">
        <v>1</v>
      </c>
      <c r="Q93" s="248"/>
    </row>
    <row r="94" spans="1:17" ht="14.25">
      <c r="A94" s="52" t="s">
        <v>816</v>
      </c>
      <c r="B94" s="44" t="s">
        <v>817</v>
      </c>
      <c r="C94" s="30" t="s">
        <v>774</v>
      </c>
      <c r="D94" s="31" t="s">
        <v>759</v>
      </c>
      <c r="E94" s="44" t="s">
        <v>487</v>
      </c>
      <c r="F94" s="92">
        <v>1</v>
      </c>
      <c r="G94" s="205"/>
      <c r="H94" s="92">
        <v>1</v>
      </c>
      <c r="I94" s="204">
        <v>1</v>
      </c>
      <c r="J94" s="92"/>
      <c r="K94" s="268"/>
      <c r="L94" s="294">
        <v>1</v>
      </c>
      <c r="M94" s="93"/>
      <c r="N94" s="350"/>
      <c r="O94" s="94"/>
      <c r="P94" s="95">
        <v>1</v>
      </c>
      <c r="Q94" s="248"/>
    </row>
    <row r="95" spans="1:17" ht="14.25">
      <c r="A95" s="52" t="s">
        <v>818</v>
      </c>
      <c r="B95" s="30" t="s">
        <v>430</v>
      </c>
      <c r="C95" s="30" t="s">
        <v>744</v>
      </c>
      <c r="D95" s="31" t="s">
        <v>745</v>
      </c>
      <c r="E95" s="44" t="s">
        <v>748</v>
      </c>
      <c r="F95" s="92">
        <v>1</v>
      </c>
      <c r="G95" s="205"/>
      <c r="H95" s="92">
        <v>1</v>
      </c>
      <c r="I95" s="204">
        <v>1</v>
      </c>
      <c r="J95" s="92"/>
      <c r="K95" s="268"/>
      <c r="L95" s="93">
        <v>1</v>
      </c>
      <c r="M95" s="93"/>
      <c r="N95" s="350"/>
      <c r="O95" s="94"/>
      <c r="P95" s="95">
        <v>1</v>
      </c>
      <c r="Q95" s="248"/>
    </row>
    <row r="96" spans="1:17" ht="14.25">
      <c r="A96" s="53" t="s">
        <v>775</v>
      </c>
      <c r="B96" s="30" t="s">
        <v>488</v>
      </c>
      <c r="C96" s="30" t="s">
        <v>744</v>
      </c>
      <c r="D96" s="31" t="s">
        <v>745</v>
      </c>
      <c r="E96" s="44" t="s">
        <v>748</v>
      </c>
      <c r="F96" s="92">
        <v>1</v>
      </c>
      <c r="G96" s="205"/>
      <c r="H96" s="92">
        <v>1</v>
      </c>
      <c r="I96" s="204">
        <v>1</v>
      </c>
      <c r="J96" s="92"/>
      <c r="K96" s="268"/>
      <c r="L96" s="93">
        <v>1</v>
      </c>
      <c r="M96" s="93"/>
      <c r="N96" s="350"/>
      <c r="O96" s="94"/>
      <c r="P96" s="95">
        <v>1</v>
      </c>
      <c r="Q96" s="248"/>
    </row>
    <row r="97" spans="1:17" ht="14.25">
      <c r="A97" s="52" t="s">
        <v>819</v>
      </c>
      <c r="B97" s="30" t="s">
        <v>489</v>
      </c>
      <c r="C97" s="30" t="s">
        <v>750</v>
      </c>
      <c r="D97" s="31" t="s">
        <v>745</v>
      </c>
      <c r="E97" s="44" t="s">
        <v>748</v>
      </c>
      <c r="F97" s="92">
        <v>1</v>
      </c>
      <c r="G97" s="205"/>
      <c r="H97" s="92">
        <v>1</v>
      </c>
      <c r="I97" s="204">
        <v>1</v>
      </c>
      <c r="J97" s="92"/>
      <c r="K97" s="268"/>
      <c r="L97" s="93">
        <v>1</v>
      </c>
      <c r="M97" s="93"/>
      <c r="N97" s="350"/>
      <c r="O97" s="94"/>
      <c r="P97" s="95">
        <v>1</v>
      </c>
      <c r="Q97" s="248"/>
    </row>
    <row r="98" spans="1:17" ht="15" thickBot="1">
      <c r="A98" s="54" t="s">
        <v>775</v>
      </c>
      <c r="B98" s="55" t="s">
        <v>820</v>
      </c>
      <c r="C98" s="55" t="s">
        <v>774</v>
      </c>
      <c r="D98" s="56" t="s">
        <v>759</v>
      </c>
      <c r="E98" s="101" t="s">
        <v>0</v>
      </c>
      <c r="F98" s="208">
        <v>1</v>
      </c>
      <c r="G98" s="221">
        <v>1</v>
      </c>
      <c r="H98" s="124">
        <v>1</v>
      </c>
      <c r="I98" s="236"/>
      <c r="J98" s="208"/>
      <c r="K98" s="269"/>
      <c r="L98" s="93">
        <v>1</v>
      </c>
      <c r="M98" s="93"/>
      <c r="N98" s="350"/>
      <c r="O98" s="94"/>
      <c r="P98" s="95">
        <v>1</v>
      </c>
      <c r="Q98" s="248"/>
    </row>
    <row r="99" spans="2:17" ht="15.75" thickBot="1" thickTop="1">
      <c r="B99" s="33"/>
      <c r="C99" s="33"/>
      <c r="D99" s="34"/>
      <c r="E99" s="59">
        <f>SUM(F88:F98)</f>
        <v>10</v>
      </c>
      <c r="F99" s="93"/>
      <c r="G99" s="219"/>
      <c r="H99" s="93"/>
      <c r="I99" s="240"/>
      <c r="J99" s="93"/>
      <c r="K99" s="245"/>
      <c r="L99" s="93"/>
      <c r="M99" s="93"/>
      <c r="N99" s="350"/>
      <c r="O99" s="94"/>
      <c r="P99" s="95"/>
      <c r="Q99" s="248"/>
    </row>
    <row r="100" spans="1:17" ht="15" thickTop="1">
      <c r="A100" s="115"/>
      <c r="B100" s="84" t="s">
        <v>732</v>
      </c>
      <c r="C100" s="116"/>
      <c r="D100" s="117"/>
      <c r="E100" s="118"/>
      <c r="F100" s="217"/>
      <c r="G100" s="230"/>
      <c r="H100" s="217"/>
      <c r="I100" s="249"/>
      <c r="J100" s="217"/>
      <c r="K100" s="283"/>
      <c r="L100" s="93"/>
      <c r="M100" s="93"/>
      <c r="N100" s="350"/>
      <c r="O100" s="94"/>
      <c r="P100" s="95"/>
      <c r="Q100" s="248"/>
    </row>
    <row r="101" spans="1:17" s="379" customFormat="1" ht="14.25">
      <c r="A101" s="67" t="s">
        <v>821</v>
      </c>
      <c r="B101" s="30" t="s">
        <v>822</v>
      </c>
      <c r="C101" s="30" t="s">
        <v>758</v>
      </c>
      <c r="D101" s="31" t="s">
        <v>759</v>
      </c>
      <c r="E101" s="96" t="s">
        <v>41</v>
      </c>
      <c r="F101" s="92">
        <v>1</v>
      </c>
      <c r="G101" s="205">
        <v>1</v>
      </c>
      <c r="H101" s="91">
        <v>1</v>
      </c>
      <c r="I101" s="204"/>
      <c r="J101" s="92"/>
      <c r="K101" s="264"/>
      <c r="L101" s="92">
        <v>1</v>
      </c>
      <c r="M101" s="92"/>
      <c r="N101" s="352"/>
      <c r="O101" s="295"/>
      <c r="P101" s="296">
        <v>1</v>
      </c>
      <c r="Q101" s="244"/>
    </row>
    <row r="102" spans="1:17" s="25" customFormat="1" ht="14.25">
      <c r="A102" s="89" t="s">
        <v>775</v>
      </c>
      <c r="B102" s="30" t="s">
        <v>823</v>
      </c>
      <c r="C102" s="30" t="s">
        <v>750</v>
      </c>
      <c r="D102" s="31" t="s">
        <v>745</v>
      </c>
      <c r="E102" s="96" t="s">
        <v>254</v>
      </c>
      <c r="F102" s="92">
        <v>1</v>
      </c>
      <c r="G102" s="205">
        <v>1</v>
      </c>
      <c r="H102" s="92"/>
      <c r="I102" s="204"/>
      <c r="J102" s="92"/>
      <c r="K102" s="264"/>
      <c r="L102" s="92"/>
      <c r="M102" s="92">
        <v>1</v>
      </c>
      <c r="N102" s="352"/>
      <c r="O102" s="295"/>
      <c r="P102" s="296">
        <v>1</v>
      </c>
      <c r="Q102" s="288"/>
    </row>
    <row r="103" spans="1:17" s="25" customFormat="1" ht="14.25">
      <c r="A103" s="380" t="s">
        <v>824</v>
      </c>
      <c r="B103" s="30" t="s">
        <v>490</v>
      </c>
      <c r="C103" s="30" t="s">
        <v>750</v>
      </c>
      <c r="D103" s="31" t="s">
        <v>745</v>
      </c>
      <c r="E103" s="44" t="s">
        <v>748</v>
      </c>
      <c r="F103" s="92">
        <v>1</v>
      </c>
      <c r="G103" s="205"/>
      <c r="H103" s="92">
        <v>1</v>
      </c>
      <c r="I103" s="204">
        <v>1</v>
      </c>
      <c r="J103" s="92"/>
      <c r="K103" s="264"/>
      <c r="L103" s="92">
        <v>1</v>
      </c>
      <c r="M103" s="92"/>
      <c r="N103" s="352"/>
      <c r="O103" s="295"/>
      <c r="P103" s="296">
        <v>1</v>
      </c>
      <c r="Q103" s="288"/>
    </row>
    <row r="104" spans="1:17" s="25" customFormat="1" ht="14.25">
      <c r="A104" s="89" t="s">
        <v>775</v>
      </c>
      <c r="B104" s="30" t="s">
        <v>825</v>
      </c>
      <c r="C104" s="30" t="s">
        <v>774</v>
      </c>
      <c r="D104" s="31" t="s">
        <v>759</v>
      </c>
      <c r="E104" s="44" t="s">
        <v>1207</v>
      </c>
      <c r="F104" s="92">
        <v>1</v>
      </c>
      <c r="G104" s="205"/>
      <c r="H104" s="92">
        <v>1</v>
      </c>
      <c r="I104" s="204">
        <v>1</v>
      </c>
      <c r="J104" s="92"/>
      <c r="K104" s="264"/>
      <c r="L104" s="92">
        <v>1</v>
      </c>
      <c r="M104" s="92"/>
      <c r="N104" s="352"/>
      <c r="O104" s="295"/>
      <c r="P104" s="296">
        <v>1</v>
      </c>
      <c r="Q104" s="288"/>
    </row>
    <row r="105" spans="1:17" s="25" customFormat="1" ht="14.25">
      <c r="A105" s="67" t="s">
        <v>826</v>
      </c>
      <c r="B105" s="30" t="s">
        <v>827</v>
      </c>
      <c r="C105" s="30" t="s">
        <v>758</v>
      </c>
      <c r="D105" s="31" t="s">
        <v>759</v>
      </c>
      <c r="E105" s="44" t="s">
        <v>748</v>
      </c>
      <c r="F105" s="92">
        <v>1</v>
      </c>
      <c r="G105" s="205"/>
      <c r="H105" s="92">
        <v>1</v>
      </c>
      <c r="I105" s="204">
        <v>1</v>
      </c>
      <c r="J105" s="92"/>
      <c r="K105" s="264"/>
      <c r="L105" s="92">
        <v>1</v>
      </c>
      <c r="M105" s="92"/>
      <c r="N105" s="352"/>
      <c r="O105" s="295"/>
      <c r="P105" s="296">
        <v>1</v>
      </c>
      <c r="Q105" s="288"/>
    </row>
    <row r="106" spans="1:17" s="25" customFormat="1" ht="15" thickBot="1">
      <c r="A106" s="68" t="s">
        <v>828</v>
      </c>
      <c r="B106" s="104" t="s">
        <v>829</v>
      </c>
      <c r="C106" s="69" t="s">
        <v>772</v>
      </c>
      <c r="D106" s="70" t="s">
        <v>759</v>
      </c>
      <c r="E106" s="104" t="s">
        <v>748</v>
      </c>
      <c r="F106" s="206">
        <v>1</v>
      </c>
      <c r="G106" s="218"/>
      <c r="H106" s="206">
        <v>1</v>
      </c>
      <c r="I106" s="233">
        <v>1</v>
      </c>
      <c r="J106" s="206"/>
      <c r="K106" s="265"/>
      <c r="L106" s="92">
        <v>1</v>
      </c>
      <c r="M106" s="92"/>
      <c r="N106" s="352"/>
      <c r="O106" s="295"/>
      <c r="P106" s="296">
        <v>1</v>
      </c>
      <c r="Q106" s="288"/>
    </row>
    <row r="107" spans="2:17" ht="15" thickTop="1">
      <c r="B107" s="33"/>
      <c r="C107" s="33"/>
      <c r="D107" s="34"/>
      <c r="E107" s="59">
        <f>SUM(F101:F106)</f>
        <v>6</v>
      </c>
      <c r="F107" s="93"/>
      <c r="G107" s="219"/>
      <c r="H107" s="93"/>
      <c r="I107" s="240"/>
      <c r="J107" s="93"/>
      <c r="K107" s="245"/>
      <c r="L107" s="93"/>
      <c r="M107" s="93"/>
      <c r="N107" s="350"/>
      <c r="O107" s="94"/>
      <c r="P107" s="95"/>
      <c r="Q107" s="248"/>
    </row>
    <row r="108" spans="6:17" ht="15.75" thickBot="1">
      <c r="F108" s="210"/>
      <c r="G108" s="222"/>
      <c r="H108" s="248"/>
      <c r="I108" s="210"/>
      <c r="J108" s="248"/>
      <c r="K108" s="210"/>
      <c r="L108" s="245"/>
      <c r="M108" s="248"/>
      <c r="N108" s="351"/>
      <c r="O108" s="245"/>
      <c r="P108" s="292"/>
      <c r="Q108" s="248"/>
    </row>
    <row r="109" spans="1:17" ht="15.75" thickTop="1">
      <c r="A109" s="115"/>
      <c r="B109" s="84" t="s">
        <v>830</v>
      </c>
      <c r="C109" s="85"/>
      <c r="D109" s="86"/>
      <c r="E109" s="87"/>
      <c r="F109" s="214"/>
      <c r="G109" s="227"/>
      <c r="H109" s="214"/>
      <c r="I109" s="243"/>
      <c r="J109" s="214"/>
      <c r="K109" s="381"/>
      <c r="L109" s="92"/>
      <c r="M109" s="288"/>
      <c r="N109" s="353"/>
      <c r="O109" s="295"/>
      <c r="P109" s="288"/>
      <c r="Q109" s="288"/>
    </row>
    <row r="110" spans="1:17" ht="14.25">
      <c r="A110" s="67" t="s">
        <v>831</v>
      </c>
      <c r="B110" s="30" t="s">
        <v>832</v>
      </c>
      <c r="C110" s="30" t="s">
        <v>758</v>
      </c>
      <c r="D110" s="31" t="s">
        <v>759</v>
      </c>
      <c r="E110" s="96" t="s">
        <v>1043</v>
      </c>
      <c r="F110" s="92">
        <v>1</v>
      </c>
      <c r="G110" s="205">
        <v>1</v>
      </c>
      <c r="H110" s="92"/>
      <c r="I110" s="204"/>
      <c r="J110" s="92">
        <v>1</v>
      </c>
      <c r="K110" s="264"/>
      <c r="L110" s="92">
        <v>1</v>
      </c>
      <c r="M110" s="92"/>
      <c r="N110" s="352">
        <v>1</v>
      </c>
      <c r="O110" s="295"/>
      <c r="P110" s="296"/>
      <c r="Q110" s="288"/>
    </row>
    <row r="111" spans="1:17" ht="14.25">
      <c r="A111" s="67" t="s">
        <v>833</v>
      </c>
      <c r="B111" s="44" t="s">
        <v>834</v>
      </c>
      <c r="C111" s="30" t="s">
        <v>750</v>
      </c>
      <c r="D111" s="31" t="s">
        <v>745</v>
      </c>
      <c r="E111" s="44" t="s">
        <v>1167</v>
      </c>
      <c r="F111" s="92">
        <v>1</v>
      </c>
      <c r="G111" s="205"/>
      <c r="H111" s="92">
        <v>1</v>
      </c>
      <c r="I111" s="204">
        <v>1</v>
      </c>
      <c r="J111" s="92"/>
      <c r="K111" s="264"/>
      <c r="L111" s="92">
        <v>1</v>
      </c>
      <c r="M111" s="92"/>
      <c r="N111" s="352"/>
      <c r="O111" s="295"/>
      <c r="P111" s="296">
        <v>1</v>
      </c>
      <c r="Q111" s="288"/>
    </row>
    <row r="112" spans="1:17" ht="14.25">
      <c r="A112" s="67"/>
      <c r="B112" s="30"/>
      <c r="C112" s="30"/>
      <c r="D112" s="31"/>
      <c r="E112" s="44" t="s">
        <v>1161</v>
      </c>
      <c r="F112" s="92"/>
      <c r="G112" s="205"/>
      <c r="H112" s="92"/>
      <c r="I112" s="204"/>
      <c r="J112" s="92"/>
      <c r="K112" s="264"/>
      <c r="L112" s="92"/>
      <c r="M112" s="92"/>
      <c r="N112" s="352"/>
      <c r="O112" s="295"/>
      <c r="P112" s="296"/>
      <c r="Q112" s="288"/>
    </row>
    <row r="113" spans="1:17" ht="14.25">
      <c r="A113" s="67" t="s">
        <v>835</v>
      </c>
      <c r="B113" s="30" t="s">
        <v>836</v>
      </c>
      <c r="C113" s="30" t="s">
        <v>758</v>
      </c>
      <c r="D113" s="31" t="s">
        <v>759</v>
      </c>
      <c r="E113" s="44" t="s">
        <v>796</v>
      </c>
      <c r="F113" s="92">
        <v>1</v>
      </c>
      <c r="G113" s="205"/>
      <c r="H113" s="92">
        <v>1</v>
      </c>
      <c r="I113" s="204">
        <v>1</v>
      </c>
      <c r="J113" s="92"/>
      <c r="K113" s="264"/>
      <c r="L113" s="92">
        <v>1</v>
      </c>
      <c r="M113" s="92"/>
      <c r="N113" s="352"/>
      <c r="O113" s="295"/>
      <c r="P113" s="296">
        <v>1</v>
      </c>
      <c r="Q113" s="288"/>
    </row>
    <row r="114" spans="1:17" ht="14.25">
      <c r="A114" s="67" t="s">
        <v>838</v>
      </c>
      <c r="B114" s="30" t="s">
        <v>839</v>
      </c>
      <c r="C114" s="30" t="s">
        <v>758</v>
      </c>
      <c r="D114" s="31" t="s">
        <v>759</v>
      </c>
      <c r="E114" s="96" t="s">
        <v>1444</v>
      </c>
      <c r="F114" s="92">
        <v>1</v>
      </c>
      <c r="G114" s="205">
        <v>1</v>
      </c>
      <c r="H114" s="92"/>
      <c r="I114" s="204"/>
      <c r="J114" s="92"/>
      <c r="K114" s="264"/>
      <c r="L114" s="92">
        <v>1</v>
      </c>
      <c r="M114" s="92"/>
      <c r="N114" s="352"/>
      <c r="O114" s="295"/>
      <c r="P114" s="296">
        <v>1</v>
      </c>
      <c r="Q114" s="288"/>
    </row>
    <row r="115" spans="1:17" ht="14.25">
      <c r="A115" s="67" t="s">
        <v>837</v>
      </c>
      <c r="B115" s="30" t="s">
        <v>491</v>
      </c>
      <c r="C115" s="30" t="s">
        <v>744</v>
      </c>
      <c r="D115" s="31" t="s">
        <v>745</v>
      </c>
      <c r="E115" s="44" t="s">
        <v>492</v>
      </c>
      <c r="F115" s="92">
        <v>1</v>
      </c>
      <c r="G115" s="205"/>
      <c r="H115" s="92">
        <v>1</v>
      </c>
      <c r="I115" s="204">
        <v>1</v>
      </c>
      <c r="J115" s="92"/>
      <c r="K115" s="264"/>
      <c r="L115" s="92">
        <v>1</v>
      </c>
      <c r="M115" s="92"/>
      <c r="N115" s="352"/>
      <c r="O115" s="295"/>
      <c r="P115" s="296">
        <v>1</v>
      </c>
      <c r="Q115" s="288"/>
    </row>
    <row r="116" spans="1:17" ht="14.25">
      <c r="A116" s="89" t="s">
        <v>775</v>
      </c>
      <c r="B116" s="30" t="s">
        <v>840</v>
      </c>
      <c r="C116" s="30" t="s">
        <v>744</v>
      </c>
      <c r="D116" s="31" t="s">
        <v>745</v>
      </c>
      <c r="E116" s="96" t="s">
        <v>53</v>
      </c>
      <c r="F116" s="92">
        <v>1</v>
      </c>
      <c r="G116" s="205">
        <v>1</v>
      </c>
      <c r="H116" s="91">
        <v>1</v>
      </c>
      <c r="I116" s="244"/>
      <c r="J116" s="92"/>
      <c r="K116" s="264"/>
      <c r="L116" s="92">
        <v>1</v>
      </c>
      <c r="M116" s="92"/>
      <c r="N116" s="352"/>
      <c r="O116" s="295"/>
      <c r="P116" s="296">
        <v>1</v>
      </c>
      <c r="Q116" s="244"/>
    </row>
    <row r="117" spans="1:17" ht="14.25">
      <c r="A117" s="67" t="s">
        <v>1309</v>
      </c>
      <c r="B117" s="2" t="s">
        <v>1310</v>
      </c>
      <c r="C117" s="2" t="s">
        <v>772</v>
      </c>
      <c r="D117" s="7" t="s">
        <v>759</v>
      </c>
      <c r="E117" s="195" t="s">
        <v>496</v>
      </c>
      <c r="F117" s="203">
        <v>1</v>
      </c>
      <c r="G117" s="205"/>
      <c r="H117" s="92"/>
      <c r="I117" s="92"/>
      <c r="J117" s="92">
        <v>1</v>
      </c>
      <c r="K117" s="264">
        <v>1</v>
      </c>
      <c r="L117" s="92">
        <v>1</v>
      </c>
      <c r="M117" s="244"/>
      <c r="N117" s="352"/>
      <c r="O117" s="295">
        <v>1</v>
      </c>
      <c r="P117" s="296">
        <v>1</v>
      </c>
      <c r="Q117" s="288"/>
    </row>
    <row r="118" spans="1:17" ht="14.25">
      <c r="A118" s="67" t="s">
        <v>841</v>
      </c>
      <c r="B118" s="2" t="s">
        <v>801</v>
      </c>
      <c r="C118" s="30" t="s">
        <v>758</v>
      </c>
      <c r="D118" s="7" t="s">
        <v>759</v>
      </c>
      <c r="E118" s="10" t="s">
        <v>796</v>
      </c>
      <c r="F118" s="203">
        <v>1</v>
      </c>
      <c r="G118" s="205"/>
      <c r="H118" s="92">
        <v>1</v>
      </c>
      <c r="I118" s="204">
        <v>1</v>
      </c>
      <c r="J118" s="92"/>
      <c r="K118" s="264"/>
      <c r="L118" s="92">
        <v>1</v>
      </c>
      <c r="M118" s="92"/>
      <c r="N118" s="352"/>
      <c r="O118" s="295"/>
      <c r="P118" s="296">
        <v>1</v>
      </c>
      <c r="Q118" s="288"/>
    </row>
    <row r="119" spans="1:17" ht="14.25">
      <c r="A119" s="67" t="s">
        <v>842</v>
      </c>
      <c r="B119" s="2" t="s">
        <v>215</v>
      </c>
      <c r="C119" s="2" t="s">
        <v>772</v>
      </c>
      <c r="D119" s="7" t="s">
        <v>759</v>
      </c>
      <c r="E119" s="10" t="s">
        <v>748</v>
      </c>
      <c r="F119" s="203">
        <v>1</v>
      </c>
      <c r="G119" s="205"/>
      <c r="H119" s="92">
        <v>1</v>
      </c>
      <c r="I119" s="204">
        <v>1</v>
      </c>
      <c r="J119" s="92"/>
      <c r="K119" s="264"/>
      <c r="L119" s="92">
        <v>1</v>
      </c>
      <c r="M119" s="92"/>
      <c r="N119" s="352"/>
      <c r="O119" s="295"/>
      <c r="P119" s="296">
        <v>1</v>
      </c>
      <c r="Q119" s="288"/>
    </row>
    <row r="120" spans="1:17" ht="14.25">
      <c r="A120" s="450" t="s">
        <v>1475</v>
      </c>
      <c r="B120" s="30" t="s">
        <v>497</v>
      </c>
      <c r="C120" s="30" t="s">
        <v>774</v>
      </c>
      <c r="D120" s="31" t="s">
        <v>759</v>
      </c>
      <c r="E120" s="448" t="s">
        <v>1473</v>
      </c>
      <c r="F120" s="92">
        <v>1</v>
      </c>
      <c r="G120" s="205">
        <v>1</v>
      </c>
      <c r="H120" s="92"/>
      <c r="I120" s="204"/>
      <c r="J120" s="92">
        <v>1</v>
      </c>
      <c r="K120" s="264"/>
      <c r="L120" s="297">
        <v>1</v>
      </c>
      <c r="M120" s="92"/>
      <c r="N120" s="352">
        <v>1</v>
      </c>
      <c r="O120" s="295"/>
      <c r="P120" s="296"/>
      <c r="Q120" s="288"/>
    </row>
    <row r="121" spans="1:17" ht="15" thickBot="1">
      <c r="A121" s="68"/>
      <c r="B121" s="69"/>
      <c r="C121" s="69"/>
      <c r="D121" s="70"/>
      <c r="E121" s="449" t="s">
        <v>1474</v>
      </c>
      <c r="F121" s="206"/>
      <c r="G121" s="218"/>
      <c r="H121" s="206"/>
      <c r="I121" s="233"/>
      <c r="J121" s="206"/>
      <c r="K121" s="265"/>
      <c r="L121" s="92">
        <v>1</v>
      </c>
      <c r="M121" s="92"/>
      <c r="N121" s="352"/>
      <c r="O121" s="295"/>
      <c r="P121" s="296"/>
      <c r="Q121" s="288"/>
    </row>
    <row r="122" spans="5:17" ht="15.75" thickTop="1">
      <c r="E122" s="59">
        <f>SUM(F109:F120)</f>
        <v>10</v>
      </c>
      <c r="F122" s="210"/>
      <c r="G122" s="222"/>
      <c r="H122" s="210"/>
      <c r="I122" s="238"/>
      <c r="J122" s="210"/>
      <c r="K122" s="248"/>
      <c r="L122" s="93"/>
      <c r="M122" s="248"/>
      <c r="N122" s="351"/>
      <c r="O122" s="94"/>
      <c r="P122" s="248"/>
      <c r="Q122" s="248"/>
    </row>
    <row r="123" spans="2:17" ht="15" thickBot="1">
      <c r="B123" s="45" t="s">
        <v>830</v>
      </c>
      <c r="C123" s="33"/>
      <c r="D123" s="34"/>
      <c r="F123" s="93"/>
      <c r="G123" s="219"/>
      <c r="H123" s="93"/>
      <c r="I123" s="234"/>
      <c r="J123" s="93"/>
      <c r="K123" s="266"/>
      <c r="L123" s="93"/>
      <c r="M123" s="93"/>
      <c r="N123" s="350"/>
      <c r="O123" s="94"/>
      <c r="P123" s="95"/>
      <c r="Q123" s="248"/>
    </row>
    <row r="124" spans="1:17" ht="14.25">
      <c r="A124" s="20" t="s">
        <v>844</v>
      </c>
      <c r="B124" s="40" t="s">
        <v>845</v>
      </c>
      <c r="C124" s="40" t="s">
        <v>846</v>
      </c>
      <c r="D124" s="41" t="s">
        <v>847</v>
      </c>
      <c r="E124" s="178" t="s">
        <v>54</v>
      </c>
      <c r="F124" s="212">
        <v>1</v>
      </c>
      <c r="G124" s="225">
        <v>1</v>
      </c>
      <c r="H124" s="212"/>
      <c r="I124" s="241"/>
      <c r="J124" s="212"/>
      <c r="K124" s="274"/>
      <c r="L124" s="93">
        <v>1</v>
      </c>
      <c r="M124" s="93"/>
      <c r="N124" s="350"/>
      <c r="O124" s="94"/>
      <c r="P124" s="95">
        <v>1</v>
      </c>
      <c r="Q124" s="248"/>
    </row>
    <row r="125" spans="1:17" ht="14.25">
      <c r="A125" s="21" t="s">
        <v>848</v>
      </c>
      <c r="B125" s="30" t="s">
        <v>849</v>
      </c>
      <c r="C125" s="30" t="s">
        <v>774</v>
      </c>
      <c r="D125" s="31" t="s">
        <v>759</v>
      </c>
      <c r="E125" s="44" t="s">
        <v>748</v>
      </c>
      <c r="F125" s="92">
        <v>1</v>
      </c>
      <c r="G125" s="205"/>
      <c r="H125" s="92">
        <v>1</v>
      </c>
      <c r="I125" s="204">
        <v>1</v>
      </c>
      <c r="J125" s="92"/>
      <c r="K125" s="275"/>
      <c r="L125" s="93">
        <v>1</v>
      </c>
      <c r="M125" s="93"/>
      <c r="N125" s="350"/>
      <c r="O125" s="94"/>
      <c r="P125" s="95">
        <v>1</v>
      </c>
      <c r="Q125" s="248"/>
    </row>
    <row r="126" spans="1:17" ht="14.25">
      <c r="A126" s="21" t="s">
        <v>850</v>
      </c>
      <c r="B126" s="30" t="s">
        <v>851</v>
      </c>
      <c r="C126" s="30" t="s">
        <v>852</v>
      </c>
      <c r="D126" s="31" t="s">
        <v>853</v>
      </c>
      <c r="E126" s="195" t="s">
        <v>1356</v>
      </c>
      <c r="F126" s="92">
        <v>1</v>
      </c>
      <c r="G126" s="205"/>
      <c r="H126" s="92"/>
      <c r="I126" s="204"/>
      <c r="J126" s="92">
        <v>1</v>
      </c>
      <c r="K126" s="275">
        <v>1</v>
      </c>
      <c r="L126" s="93">
        <v>1</v>
      </c>
      <c r="M126" s="93"/>
      <c r="N126" s="350"/>
      <c r="O126" s="94">
        <v>1</v>
      </c>
      <c r="P126" s="95">
        <v>1</v>
      </c>
      <c r="Q126" s="248"/>
    </row>
    <row r="127" spans="1:17" ht="14.25">
      <c r="A127" s="21" t="s">
        <v>854</v>
      </c>
      <c r="B127" s="44" t="s">
        <v>855</v>
      </c>
      <c r="C127" s="30" t="s">
        <v>856</v>
      </c>
      <c r="D127" s="31" t="s">
        <v>847</v>
      </c>
      <c r="E127" s="44" t="s">
        <v>748</v>
      </c>
      <c r="F127" s="92">
        <v>1</v>
      </c>
      <c r="G127" s="205"/>
      <c r="H127" s="92">
        <v>1</v>
      </c>
      <c r="I127" s="204">
        <v>1</v>
      </c>
      <c r="J127" s="92"/>
      <c r="K127" s="275"/>
      <c r="L127" s="93">
        <v>1</v>
      </c>
      <c r="M127" s="93"/>
      <c r="N127" s="350"/>
      <c r="O127" s="94"/>
      <c r="P127" s="95">
        <v>1</v>
      </c>
      <c r="Q127" s="248"/>
    </row>
    <row r="128" spans="1:17" ht="14.25">
      <c r="A128" s="21" t="s">
        <v>857</v>
      </c>
      <c r="B128" s="30" t="s">
        <v>858</v>
      </c>
      <c r="C128" s="30" t="s">
        <v>859</v>
      </c>
      <c r="D128" s="31" t="s">
        <v>853</v>
      </c>
      <c r="E128" s="44" t="s">
        <v>748</v>
      </c>
      <c r="F128" s="92">
        <v>1</v>
      </c>
      <c r="G128" s="205"/>
      <c r="H128" s="92">
        <v>1</v>
      </c>
      <c r="I128" s="204">
        <v>1</v>
      </c>
      <c r="J128" s="92"/>
      <c r="K128" s="275"/>
      <c r="L128" s="93">
        <v>1</v>
      </c>
      <c r="M128" s="93"/>
      <c r="N128" s="350"/>
      <c r="O128" s="94"/>
      <c r="P128" s="95">
        <v>1</v>
      </c>
      <c r="Q128" s="248"/>
    </row>
    <row r="129" spans="1:17" ht="14.25">
      <c r="A129" s="21" t="s">
        <v>860</v>
      </c>
      <c r="B129" s="30" t="s">
        <v>861</v>
      </c>
      <c r="C129" s="30" t="s">
        <v>846</v>
      </c>
      <c r="D129" s="31" t="s">
        <v>847</v>
      </c>
      <c r="E129" s="96" t="s">
        <v>1444</v>
      </c>
      <c r="F129" s="92">
        <v>1</v>
      </c>
      <c r="G129" s="205">
        <v>1</v>
      </c>
      <c r="H129" s="92"/>
      <c r="I129" s="204"/>
      <c r="J129" s="92"/>
      <c r="K129" s="275"/>
      <c r="L129" s="93">
        <v>1</v>
      </c>
      <c r="M129" s="93"/>
      <c r="N129" s="350"/>
      <c r="O129" s="94"/>
      <c r="P129" s="95">
        <v>1</v>
      </c>
      <c r="Q129" s="248"/>
    </row>
    <row r="130" spans="1:17" ht="14.25">
      <c r="A130" s="22" t="s">
        <v>775</v>
      </c>
      <c r="B130" s="30" t="s">
        <v>863</v>
      </c>
      <c r="C130" s="30" t="s">
        <v>846</v>
      </c>
      <c r="D130" s="31" t="s">
        <v>847</v>
      </c>
      <c r="E130" s="96" t="s">
        <v>1444</v>
      </c>
      <c r="F130" s="92">
        <v>1</v>
      </c>
      <c r="G130" s="205">
        <v>1</v>
      </c>
      <c r="H130" s="92"/>
      <c r="I130" s="204"/>
      <c r="J130" s="92"/>
      <c r="K130" s="275"/>
      <c r="L130" s="93">
        <v>1</v>
      </c>
      <c r="M130" s="93"/>
      <c r="N130" s="350"/>
      <c r="O130" s="94"/>
      <c r="P130" s="95">
        <v>1</v>
      </c>
      <c r="Q130" s="248"/>
    </row>
    <row r="131" spans="1:17" ht="14.25">
      <c r="A131" s="21" t="s">
        <v>864</v>
      </c>
      <c r="B131" s="30" t="s">
        <v>1210</v>
      </c>
      <c r="C131" s="30" t="s">
        <v>846</v>
      </c>
      <c r="D131" s="31" t="s">
        <v>847</v>
      </c>
      <c r="E131" s="96" t="s">
        <v>55</v>
      </c>
      <c r="F131" s="92">
        <v>1</v>
      </c>
      <c r="G131" s="205">
        <v>1</v>
      </c>
      <c r="H131" s="92"/>
      <c r="I131" s="204"/>
      <c r="J131" s="92"/>
      <c r="K131" s="275"/>
      <c r="L131" s="294">
        <v>1</v>
      </c>
      <c r="M131" s="93"/>
      <c r="N131" s="350"/>
      <c r="O131" s="94"/>
      <c r="P131" s="95">
        <v>1</v>
      </c>
      <c r="Q131" s="248"/>
    </row>
    <row r="132" spans="1:17" ht="14.25">
      <c r="A132" s="21" t="s">
        <v>865</v>
      </c>
      <c r="B132" s="30" t="s">
        <v>1202</v>
      </c>
      <c r="C132" s="30" t="s">
        <v>866</v>
      </c>
      <c r="D132" s="31" t="s">
        <v>853</v>
      </c>
      <c r="E132" s="96" t="s">
        <v>56</v>
      </c>
      <c r="F132" s="92">
        <v>1</v>
      </c>
      <c r="G132" s="205">
        <v>1</v>
      </c>
      <c r="H132" s="92"/>
      <c r="I132" s="204"/>
      <c r="J132" s="92"/>
      <c r="K132" s="275"/>
      <c r="L132" s="93"/>
      <c r="M132" s="93"/>
      <c r="N132" s="350"/>
      <c r="O132" s="93"/>
      <c r="P132" s="95"/>
      <c r="Q132" s="298">
        <v>1</v>
      </c>
    </row>
    <row r="133" spans="1:17" ht="14.25">
      <c r="A133" s="89" t="s">
        <v>775</v>
      </c>
      <c r="B133" s="30" t="s">
        <v>1352</v>
      </c>
      <c r="C133" s="30" t="s">
        <v>866</v>
      </c>
      <c r="D133" s="31" t="s">
        <v>853</v>
      </c>
      <c r="E133" s="44" t="s">
        <v>216</v>
      </c>
      <c r="F133" s="92">
        <v>1</v>
      </c>
      <c r="G133" s="205"/>
      <c r="H133" s="92">
        <v>1</v>
      </c>
      <c r="I133" s="204">
        <v>1</v>
      </c>
      <c r="J133" s="92"/>
      <c r="K133" s="275"/>
      <c r="L133" s="93"/>
      <c r="M133" s="93"/>
      <c r="N133" s="350"/>
      <c r="O133" s="93"/>
      <c r="P133" s="95"/>
      <c r="Q133" s="298">
        <v>1</v>
      </c>
    </row>
    <row r="134" spans="1:17" ht="15" thickBot="1">
      <c r="A134" s="23" t="s">
        <v>867</v>
      </c>
      <c r="B134" s="37" t="s">
        <v>868</v>
      </c>
      <c r="C134" s="37" t="s">
        <v>852</v>
      </c>
      <c r="D134" s="38" t="s">
        <v>853</v>
      </c>
      <c r="E134" s="179" t="s">
        <v>1443</v>
      </c>
      <c r="F134" s="213">
        <v>1</v>
      </c>
      <c r="G134" s="226">
        <v>1</v>
      </c>
      <c r="H134" s="213"/>
      <c r="I134" s="242"/>
      <c r="J134" s="213"/>
      <c r="K134" s="276"/>
      <c r="L134" s="93">
        <v>1</v>
      </c>
      <c r="M134" s="93"/>
      <c r="N134" s="350"/>
      <c r="O134" s="94"/>
      <c r="P134" s="95">
        <v>1</v>
      </c>
      <c r="Q134" s="248"/>
    </row>
    <row r="135" spans="2:17" ht="14.25">
      <c r="B135" s="33"/>
      <c r="C135" s="33"/>
      <c r="D135" s="34"/>
      <c r="E135" s="59">
        <f>SUM(F124:F134)</f>
        <v>11</v>
      </c>
      <c r="F135" s="93"/>
      <c r="G135" s="219"/>
      <c r="H135" s="93"/>
      <c r="I135" s="240"/>
      <c r="J135" s="93"/>
      <c r="K135" s="245"/>
      <c r="L135" s="93"/>
      <c r="M135" s="93"/>
      <c r="N135" s="350"/>
      <c r="O135" s="94"/>
      <c r="P135" s="95"/>
      <c r="Q135" s="248"/>
    </row>
    <row r="136" spans="2:17" ht="15" thickBot="1">
      <c r="B136" s="45" t="s">
        <v>830</v>
      </c>
      <c r="C136" s="33"/>
      <c r="D136" s="34"/>
      <c r="E136" s="59"/>
      <c r="F136" s="93"/>
      <c r="G136" s="219"/>
      <c r="H136" s="93"/>
      <c r="I136" s="234"/>
      <c r="J136" s="93"/>
      <c r="K136" s="266"/>
      <c r="L136" s="93"/>
      <c r="M136" s="93"/>
      <c r="N136" s="350"/>
      <c r="O136" s="94"/>
      <c r="P136" s="95"/>
      <c r="Q136" s="248"/>
    </row>
    <row r="137" spans="1:17" ht="14.25">
      <c r="A137" s="20" t="s">
        <v>869</v>
      </c>
      <c r="B137" s="47" t="s">
        <v>870</v>
      </c>
      <c r="C137" s="40" t="s">
        <v>856</v>
      </c>
      <c r="D137" s="41" t="s">
        <v>847</v>
      </c>
      <c r="E137" s="47" t="s">
        <v>748</v>
      </c>
      <c r="F137" s="212">
        <v>1</v>
      </c>
      <c r="G137" s="225"/>
      <c r="H137" s="212">
        <v>1</v>
      </c>
      <c r="I137" s="241">
        <v>1</v>
      </c>
      <c r="J137" s="212"/>
      <c r="K137" s="274"/>
      <c r="L137" s="93">
        <v>1</v>
      </c>
      <c r="M137" s="93"/>
      <c r="N137" s="350"/>
      <c r="O137" s="94"/>
      <c r="P137" s="95">
        <v>1</v>
      </c>
      <c r="Q137" s="248"/>
    </row>
    <row r="138" spans="1:17" ht="14.25">
      <c r="A138" s="22" t="s">
        <v>775</v>
      </c>
      <c r="B138" s="30" t="s">
        <v>872</v>
      </c>
      <c r="C138" s="30" t="s">
        <v>852</v>
      </c>
      <c r="D138" s="31" t="s">
        <v>853</v>
      </c>
      <c r="E138" s="44" t="s">
        <v>748</v>
      </c>
      <c r="F138" s="92">
        <v>1</v>
      </c>
      <c r="G138" s="205"/>
      <c r="H138" s="92">
        <v>1</v>
      </c>
      <c r="I138" s="204">
        <v>1</v>
      </c>
      <c r="J138" s="92"/>
      <c r="K138" s="275"/>
      <c r="L138" s="93">
        <v>1</v>
      </c>
      <c r="M138" s="93"/>
      <c r="N138" s="350"/>
      <c r="O138" s="94"/>
      <c r="P138" s="95">
        <v>1</v>
      </c>
      <c r="Q138" s="248"/>
    </row>
    <row r="139" spans="1:17" ht="14.25">
      <c r="A139" s="21" t="s">
        <v>871</v>
      </c>
      <c r="B139" s="30" t="s">
        <v>873</v>
      </c>
      <c r="C139" s="30" t="s">
        <v>846</v>
      </c>
      <c r="D139" s="31" t="s">
        <v>847</v>
      </c>
      <c r="E139" s="426" t="s">
        <v>1459</v>
      </c>
      <c r="F139" s="92">
        <v>1</v>
      </c>
      <c r="G139" s="205">
        <v>1</v>
      </c>
      <c r="H139" s="92"/>
      <c r="I139" s="204"/>
      <c r="J139" s="92"/>
      <c r="K139" s="275"/>
      <c r="L139" s="93">
        <v>1</v>
      </c>
      <c r="M139" s="93"/>
      <c r="N139" s="350"/>
      <c r="O139" s="94"/>
      <c r="P139" s="95">
        <v>1</v>
      </c>
      <c r="Q139" s="248"/>
    </row>
    <row r="140" spans="1:17" ht="14.25">
      <c r="A140" s="22" t="s">
        <v>775</v>
      </c>
      <c r="B140" s="2" t="s">
        <v>878</v>
      </c>
      <c r="C140" s="2" t="s">
        <v>859</v>
      </c>
      <c r="D140" s="7" t="s">
        <v>853</v>
      </c>
      <c r="E140" s="195" t="s">
        <v>1421</v>
      </c>
      <c r="F140" s="203">
        <v>1</v>
      </c>
      <c r="G140" s="205">
        <v>1</v>
      </c>
      <c r="H140" s="92"/>
      <c r="I140" s="204"/>
      <c r="J140" s="92">
        <v>1</v>
      </c>
      <c r="K140" s="275"/>
      <c r="L140" s="93">
        <v>1</v>
      </c>
      <c r="M140" s="93"/>
      <c r="N140" s="350"/>
      <c r="O140" s="94">
        <v>1</v>
      </c>
      <c r="P140" s="95">
        <v>1</v>
      </c>
      <c r="Q140" s="248"/>
    </row>
    <row r="141" spans="1:17" ht="14.25">
      <c r="A141" s="21" t="s">
        <v>880</v>
      </c>
      <c r="B141" s="10" t="s">
        <v>879</v>
      </c>
      <c r="C141" s="2" t="s">
        <v>852</v>
      </c>
      <c r="D141" s="7" t="s">
        <v>853</v>
      </c>
      <c r="E141" s="195" t="s">
        <v>1171</v>
      </c>
      <c r="F141" s="203">
        <v>1</v>
      </c>
      <c r="G141" s="205"/>
      <c r="H141" s="92"/>
      <c r="I141" s="204"/>
      <c r="J141" s="92">
        <v>1</v>
      </c>
      <c r="K141" s="275">
        <v>1</v>
      </c>
      <c r="L141" s="93">
        <v>1</v>
      </c>
      <c r="M141" s="93"/>
      <c r="N141" s="350"/>
      <c r="O141" s="94">
        <v>1</v>
      </c>
      <c r="P141" s="95">
        <v>1</v>
      </c>
      <c r="Q141" s="248"/>
    </row>
    <row r="142" spans="1:17" ht="14.25">
      <c r="A142" s="21" t="s">
        <v>882</v>
      </c>
      <c r="B142" s="2" t="s">
        <v>881</v>
      </c>
      <c r="C142" s="2" t="s">
        <v>859</v>
      </c>
      <c r="D142" s="7" t="s">
        <v>853</v>
      </c>
      <c r="E142" s="200" t="s">
        <v>1169</v>
      </c>
      <c r="F142" s="203">
        <v>1</v>
      </c>
      <c r="G142" s="205"/>
      <c r="H142" s="92"/>
      <c r="I142" s="204"/>
      <c r="J142" s="92">
        <v>1</v>
      </c>
      <c r="K142" s="275">
        <v>1</v>
      </c>
      <c r="L142" s="93">
        <v>1</v>
      </c>
      <c r="M142" s="93"/>
      <c r="N142" s="350">
        <v>1</v>
      </c>
      <c r="O142" s="94"/>
      <c r="P142" s="95"/>
      <c r="Q142" s="248"/>
    </row>
    <row r="143" spans="1:17" ht="14.25">
      <c r="A143" s="21" t="s">
        <v>883</v>
      </c>
      <c r="B143" s="2" t="s">
        <v>884</v>
      </c>
      <c r="C143" s="2" t="s">
        <v>859</v>
      </c>
      <c r="D143" s="7" t="s">
        <v>853</v>
      </c>
      <c r="E143" s="200" t="s">
        <v>1170</v>
      </c>
      <c r="F143" s="203">
        <v>1</v>
      </c>
      <c r="G143" s="205"/>
      <c r="H143" s="92"/>
      <c r="I143" s="204"/>
      <c r="J143" s="92">
        <v>1</v>
      </c>
      <c r="K143" s="275">
        <v>1</v>
      </c>
      <c r="L143" s="93">
        <v>1</v>
      </c>
      <c r="M143" s="93"/>
      <c r="N143" s="350">
        <v>1</v>
      </c>
      <c r="O143" s="94"/>
      <c r="P143" s="95"/>
      <c r="Q143" s="248"/>
    </row>
    <row r="144" spans="1:17" ht="14.25">
      <c r="A144" s="22" t="s">
        <v>775</v>
      </c>
      <c r="B144" s="2" t="s">
        <v>885</v>
      </c>
      <c r="C144" s="2" t="s">
        <v>866</v>
      </c>
      <c r="D144" s="7" t="s">
        <v>853</v>
      </c>
      <c r="E144" s="10" t="s">
        <v>1162</v>
      </c>
      <c r="F144" s="203">
        <v>1</v>
      </c>
      <c r="G144" s="205"/>
      <c r="H144" s="92">
        <v>1</v>
      </c>
      <c r="I144" s="204">
        <v>1</v>
      </c>
      <c r="J144" s="92"/>
      <c r="K144" s="275"/>
      <c r="L144" s="93">
        <v>1</v>
      </c>
      <c r="M144" s="93"/>
      <c r="N144" s="350"/>
      <c r="O144" s="94"/>
      <c r="P144" s="95">
        <v>1</v>
      </c>
      <c r="Q144" s="248"/>
    </row>
    <row r="145" spans="1:17" ht="14.25">
      <c r="A145" s="21" t="s">
        <v>740</v>
      </c>
      <c r="B145" s="44" t="s">
        <v>886</v>
      </c>
      <c r="C145" s="30" t="s">
        <v>856</v>
      </c>
      <c r="D145" s="31" t="s">
        <v>847</v>
      </c>
      <c r="E145" s="44" t="s">
        <v>1442</v>
      </c>
      <c r="F145" s="256">
        <v>1</v>
      </c>
      <c r="G145" s="205">
        <v>1</v>
      </c>
      <c r="H145" s="92"/>
      <c r="I145" s="204"/>
      <c r="J145" s="92"/>
      <c r="K145" s="275"/>
      <c r="L145" s="93">
        <v>1</v>
      </c>
      <c r="M145" s="93"/>
      <c r="N145" s="350"/>
      <c r="O145" s="94"/>
      <c r="P145" s="95">
        <v>1</v>
      </c>
      <c r="Q145" s="248"/>
    </row>
    <row r="146" spans="1:17" ht="14.25">
      <c r="A146" s="22" t="s">
        <v>775</v>
      </c>
      <c r="B146" s="2" t="s">
        <v>887</v>
      </c>
      <c r="C146" s="2" t="s">
        <v>856</v>
      </c>
      <c r="D146" s="7" t="s">
        <v>847</v>
      </c>
      <c r="E146" s="65" t="s">
        <v>1476</v>
      </c>
      <c r="F146" s="203">
        <v>1</v>
      </c>
      <c r="G146" s="205">
        <v>1</v>
      </c>
      <c r="H146" s="91">
        <v>1</v>
      </c>
      <c r="I146" s="204"/>
      <c r="J146" s="92"/>
      <c r="K146" s="275"/>
      <c r="L146" s="93">
        <v>1</v>
      </c>
      <c r="M146" s="93"/>
      <c r="N146" s="350"/>
      <c r="O146" s="94"/>
      <c r="P146" s="95">
        <v>1</v>
      </c>
      <c r="Q146" s="248"/>
    </row>
    <row r="147" spans="1:17" ht="14.25">
      <c r="A147" s="22" t="s">
        <v>775</v>
      </c>
      <c r="B147" s="10" t="s">
        <v>888</v>
      </c>
      <c r="C147" s="2" t="s">
        <v>856</v>
      </c>
      <c r="D147" s="7" t="s">
        <v>847</v>
      </c>
      <c r="E147" s="10" t="s">
        <v>889</v>
      </c>
      <c r="F147" s="203">
        <v>1</v>
      </c>
      <c r="G147" s="205"/>
      <c r="H147" s="92">
        <v>1</v>
      </c>
      <c r="I147" s="204">
        <v>1</v>
      </c>
      <c r="J147" s="92"/>
      <c r="K147" s="275"/>
      <c r="L147" s="294">
        <v>1</v>
      </c>
      <c r="M147" s="93"/>
      <c r="N147" s="350"/>
      <c r="O147" s="94"/>
      <c r="P147" s="95">
        <v>1</v>
      </c>
      <c r="Q147" s="248"/>
    </row>
    <row r="148" spans="1:17" ht="14.25">
      <c r="A148" s="22" t="s">
        <v>775</v>
      </c>
      <c r="B148" s="2" t="s">
        <v>890</v>
      </c>
      <c r="C148" s="2" t="s">
        <v>852</v>
      </c>
      <c r="D148" s="7" t="s">
        <v>853</v>
      </c>
      <c r="E148" s="10" t="s">
        <v>748</v>
      </c>
      <c r="F148" s="203">
        <v>1</v>
      </c>
      <c r="G148" s="205"/>
      <c r="H148" s="92">
        <v>1</v>
      </c>
      <c r="I148" s="204">
        <v>1</v>
      </c>
      <c r="J148" s="92"/>
      <c r="K148" s="275"/>
      <c r="L148" s="93">
        <v>1</v>
      </c>
      <c r="M148" s="93"/>
      <c r="N148" s="350"/>
      <c r="O148" s="94"/>
      <c r="P148" s="95">
        <v>1</v>
      </c>
      <c r="Q148" s="248"/>
    </row>
    <row r="149" spans="1:17" ht="14.25">
      <c r="A149" s="22" t="s">
        <v>775</v>
      </c>
      <c r="B149" s="2" t="s">
        <v>891</v>
      </c>
      <c r="C149" s="2" t="s">
        <v>866</v>
      </c>
      <c r="D149" s="7" t="s">
        <v>853</v>
      </c>
      <c r="E149" s="10" t="s">
        <v>748</v>
      </c>
      <c r="F149" s="203">
        <v>1</v>
      </c>
      <c r="G149" s="205"/>
      <c r="H149" s="92">
        <v>1</v>
      </c>
      <c r="I149" s="204">
        <v>1</v>
      </c>
      <c r="J149" s="92"/>
      <c r="K149" s="275"/>
      <c r="L149" s="93">
        <v>1</v>
      </c>
      <c r="M149" s="93"/>
      <c r="N149" s="350"/>
      <c r="O149" s="94"/>
      <c r="P149" s="95">
        <v>1</v>
      </c>
      <c r="Q149" s="248"/>
    </row>
    <row r="150" spans="1:17" ht="14.25">
      <c r="A150" s="22" t="s">
        <v>775</v>
      </c>
      <c r="B150" s="2" t="s">
        <v>892</v>
      </c>
      <c r="C150" s="2" t="s">
        <v>866</v>
      </c>
      <c r="D150" s="7" t="s">
        <v>853</v>
      </c>
      <c r="E150" s="200" t="s">
        <v>893</v>
      </c>
      <c r="F150" s="203">
        <v>2</v>
      </c>
      <c r="G150" s="205"/>
      <c r="H150" s="92"/>
      <c r="I150" s="204"/>
      <c r="J150" s="92">
        <v>1</v>
      </c>
      <c r="K150" s="275">
        <v>1</v>
      </c>
      <c r="L150" s="294">
        <v>2</v>
      </c>
      <c r="M150" s="93"/>
      <c r="N150" s="350">
        <v>2</v>
      </c>
      <c r="O150" s="94"/>
      <c r="P150" s="95"/>
      <c r="Q150" s="248"/>
    </row>
    <row r="151" spans="1:17" ht="14.25">
      <c r="A151" s="21"/>
      <c r="B151" s="2"/>
      <c r="C151" s="2"/>
      <c r="D151" s="7"/>
      <c r="E151" s="200" t="s">
        <v>1042</v>
      </c>
      <c r="F151" s="203"/>
      <c r="G151" s="205"/>
      <c r="H151" s="92"/>
      <c r="I151" s="204"/>
      <c r="J151" s="92"/>
      <c r="K151" s="275"/>
      <c r="L151" s="93"/>
      <c r="M151" s="93"/>
      <c r="N151" s="350"/>
      <c r="O151" s="94"/>
      <c r="P151" s="95"/>
      <c r="Q151" s="248"/>
    </row>
    <row r="152" spans="1:17" ht="15" thickBot="1">
      <c r="A152" s="23" t="s">
        <v>894</v>
      </c>
      <c r="B152" s="5" t="s">
        <v>895</v>
      </c>
      <c r="C152" s="5" t="s">
        <v>866</v>
      </c>
      <c r="D152" s="9" t="s">
        <v>853</v>
      </c>
      <c r="E152" s="16" t="s">
        <v>748</v>
      </c>
      <c r="F152" s="257">
        <v>1</v>
      </c>
      <c r="G152" s="226"/>
      <c r="H152" s="213">
        <v>1</v>
      </c>
      <c r="I152" s="242">
        <v>1</v>
      </c>
      <c r="J152" s="213"/>
      <c r="K152" s="276"/>
      <c r="L152" s="93">
        <v>1</v>
      </c>
      <c r="M152" s="93"/>
      <c r="N152" s="350"/>
      <c r="O152" s="94"/>
      <c r="P152" s="95">
        <v>1</v>
      </c>
      <c r="Q152" s="248"/>
    </row>
    <row r="153" spans="5:17" ht="14.25">
      <c r="E153" s="62">
        <f>SUM(F137:F152)</f>
        <v>16</v>
      </c>
      <c r="F153" s="210"/>
      <c r="G153" s="219"/>
      <c r="H153" s="93"/>
      <c r="I153" s="245"/>
      <c r="J153" s="93"/>
      <c r="K153" s="245"/>
      <c r="L153" s="93"/>
      <c r="M153" s="93"/>
      <c r="N153" s="350"/>
      <c r="O153" s="94"/>
      <c r="P153" s="95"/>
      <c r="Q153" s="248"/>
    </row>
    <row r="154" spans="6:17" ht="15">
      <c r="F154" s="210"/>
      <c r="G154" s="222"/>
      <c r="H154" s="210"/>
      <c r="I154" s="245"/>
      <c r="J154" s="210"/>
      <c r="K154" s="248"/>
      <c r="L154" s="93"/>
      <c r="M154" s="248"/>
      <c r="N154" s="351"/>
      <c r="O154" s="94"/>
      <c r="P154" s="248"/>
      <c r="Q154" s="248"/>
    </row>
    <row r="155" spans="6:17" ht="14.25">
      <c r="F155" s="210"/>
      <c r="G155" s="219"/>
      <c r="H155" s="93"/>
      <c r="I155" s="93"/>
      <c r="J155" s="93"/>
      <c r="K155" s="245"/>
      <c r="L155" s="93"/>
      <c r="M155" s="93"/>
      <c r="N155" s="350"/>
      <c r="O155" s="94"/>
      <c r="P155" s="95"/>
      <c r="Q155" s="248"/>
    </row>
    <row r="156" spans="2:17" ht="15" thickBot="1">
      <c r="B156" s="15" t="s">
        <v>830</v>
      </c>
      <c r="F156" s="210"/>
      <c r="G156" s="219"/>
      <c r="H156" s="93"/>
      <c r="I156" s="234"/>
      <c r="J156" s="93"/>
      <c r="K156" s="266"/>
      <c r="L156" s="93"/>
      <c r="M156" s="93"/>
      <c r="N156" s="350"/>
      <c r="O156" s="94"/>
      <c r="P156" s="95"/>
      <c r="Q156" s="248"/>
    </row>
    <row r="157" spans="1:17" ht="14.25">
      <c r="A157" s="20" t="s">
        <v>896</v>
      </c>
      <c r="B157" s="40" t="s">
        <v>897</v>
      </c>
      <c r="C157" s="40" t="s">
        <v>859</v>
      </c>
      <c r="D157" s="41" t="s">
        <v>853</v>
      </c>
      <c r="E157" s="47" t="s">
        <v>748</v>
      </c>
      <c r="F157" s="212">
        <v>1</v>
      </c>
      <c r="G157" s="225"/>
      <c r="H157" s="212">
        <v>1</v>
      </c>
      <c r="I157" s="241">
        <v>1</v>
      </c>
      <c r="J157" s="212"/>
      <c r="K157" s="274"/>
      <c r="L157" s="93">
        <v>1</v>
      </c>
      <c r="M157" s="93"/>
      <c r="N157" s="350"/>
      <c r="O157" s="94"/>
      <c r="P157" s="95">
        <v>1</v>
      </c>
      <c r="Q157" s="248"/>
    </row>
    <row r="158" spans="1:17" ht="14.25">
      <c r="A158" s="22" t="s">
        <v>775</v>
      </c>
      <c r="B158" s="30" t="s">
        <v>892</v>
      </c>
      <c r="C158" s="30" t="s">
        <v>866</v>
      </c>
      <c r="D158" s="31" t="s">
        <v>853</v>
      </c>
      <c r="E158" s="44" t="s">
        <v>42</v>
      </c>
      <c r="F158" s="256">
        <v>1</v>
      </c>
      <c r="G158" s="205">
        <v>1</v>
      </c>
      <c r="H158" s="92"/>
      <c r="I158" s="204"/>
      <c r="J158" s="92"/>
      <c r="K158" s="275"/>
      <c r="L158" s="93">
        <v>1</v>
      </c>
      <c r="M158" s="93"/>
      <c r="N158" s="350"/>
      <c r="O158" s="94"/>
      <c r="P158" s="95">
        <v>1</v>
      </c>
      <c r="Q158" s="248"/>
    </row>
    <row r="159" spans="1:17" ht="14.25">
      <c r="A159" s="21" t="s">
        <v>899</v>
      </c>
      <c r="B159" s="427" t="s">
        <v>1464</v>
      </c>
      <c r="C159" s="30" t="s">
        <v>859</v>
      </c>
      <c r="D159" s="31" t="s">
        <v>853</v>
      </c>
      <c r="E159" s="44" t="s">
        <v>1440</v>
      </c>
      <c r="F159" s="92">
        <v>1</v>
      </c>
      <c r="G159" s="205">
        <v>1</v>
      </c>
      <c r="H159" s="92"/>
      <c r="I159" s="204"/>
      <c r="J159" s="92"/>
      <c r="K159" s="275"/>
      <c r="L159" s="93">
        <v>1</v>
      </c>
      <c r="M159" s="93"/>
      <c r="N159" s="350"/>
      <c r="O159" s="94"/>
      <c r="P159" s="95">
        <v>1</v>
      </c>
      <c r="Q159" s="248"/>
    </row>
    <row r="160" spans="1:17" ht="14.25">
      <c r="A160" s="22" t="s">
        <v>775</v>
      </c>
      <c r="B160" s="30" t="s">
        <v>858</v>
      </c>
      <c r="C160" s="30" t="s">
        <v>859</v>
      </c>
      <c r="D160" s="31" t="s">
        <v>853</v>
      </c>
      <c r="E160" s="44" t="s">
        <v>900</v>
      </c>
      <c r="F160" s="92">
        <v>1</v>
      </c>
      <c r="G160" s="205"/>
      <c r="H160" s="92">
        <v>1</v>
      </c>
      <c r="I160" s="204">
        <v>1</v>
      </c>
      <c r="J160" s="92"/>
      <c r="K160" s="275"/>
      <c r="L160" s="93">
        <v>1</v>
      </c>
      <c r="M160" s="93"/>
      <c r="N160" s="350"/>
      <c r="O160" s="94"/>
      <c r="P160" s="95">
        <v>1</v>
      </c>
      <c r="Q160" s="248"/>
    </row>
    <row r="161" spans="1:17" ht="14.25">
      <c r="A161" s="21" t="s">
        <v>742</v>
      </c>
      <c r="B161" s="30" t="s">
        <v>901</v>
      </c>
      <c r="C161" s="30" t="s">
        <v>852</v>
      </c>
      <c r="D161" s="31" t="s">
        <v>853</v>
      </c>
      <c r="E161" s="44" t="s">
        <v>498</v>
      </c>
      <c r="F161" s="256">
        <v>1</v>
      </c>
      <c r="G161" s="205"/>
      <c r="H161" s="92">
        <v>1</v>
      </c>
      <c r="I161" s="204">
        <v>1</v>
      </c>
      <c r="J161" s="92"/>
      <c r="K161" s="275"/>
      <c r="L161" s="93">
        <v>1</v>
      </c>
      <c r="M161" s="93"/>
      <c r="N161" s="350"/>
      <c r="O161" s="94"/>
      <c r="P161" s="95">
        <v>1</v>
      </c>
      <c r="Q161" s="248"/>
    </row>
    <row r="162" spans="1:17" ht="14.25">
      <c r="A162" s="22" t="s">
        <v>775</v>
      </c>
      <c r="B162" s="30" t="s">
        <v>902</v>
      </c>
      <c r="C162" s="30" t="s">
        <v>859</v>
      </c>
      <c r="D162" s="31" t="s">
        <v>853</v>
      </c>
      <c r="E162" s="44" t="s">
        <v>748</v>
      </c>
      <c r="F162" s="92">
        <v>1</v>
      </c>
      <c r="G162" s="205"/>
      <c r="H162" s="92">
        <v>1</v>
      </c>
      <c r="I162" s="204">
        <v>1</v>
      </c>
      <c r="J162" s="92"/>
      <c r="K162" s="275"/>
      <c r="L162" s="93">
        <v>1</v>
      </c>
      <c r="M162" s="93"/>
      <c r="N162" s="350"/>
      <c r="O162" s="94"/>
      <c r="P162" s="95">
        <v>1</v>
      </c>
      <c r="Q162" s="248"/>
    </row>
    <row r="163" spans="1:17" ht="14.25">
      <c r="A163" s="21" t="s">
        <v>903</v>
      </c>
      <c r="B163" s="44" t="s">
        <v>904</v>
      </c>
      <c r="C163" s="30" t="s">
        <v>856</v>
      </c>
      <c r="D163" s="31" t="s">
        <v>847</v>
      </c>
      <c r="E163" s="198" t="s">
        <v>1041</v>
      </c>
      <c r="F163" s="92">
        <v>1</v>
      </c>
      <c r="G163" s="205"/>
      <c r="H163" s="92"/>
      <c r="I163" s="204"/>
      <c r="J163" s="92">
        <v>1</v>
      </c>
      <c r="K163" s="275">
        <v>1</v>
      </c>
      <c r="L163" s="93">
        <v>1</v>
      </c>
      <c r="M163" s="93"/>
      <c r="N163" s="350">
        <v>1</v>
      </c>
      <c r="O163" s="94"/>
      <c r="P163" s="95"/>
      <c r="Q163" s="248"/>
    </row>
    <row r="164" spans="1:17" ht="14.25">
      <c r="A164" s="21" t="s">
        <v>905</v>
      </c>
      <c r="B164" s="30" t="s">
        <v>906</v>
      </c>
      <c r="C164" s="30" t="s">
        <v>846</v>
      </c>
      <c r="D164" s="31" t="s">
        <v>847</v>
      </c>
      <c r="E164" s="44" t="s">
        <v>748</v>
      </c>
      <c r="F164" s="92">
        <v>1</v>
      </c>
      <c r="G164" s="205"/>
      <c r="H164" s="92">
        <v>1</v>
      </c>
      <c r="I164" s="204">
        <v>1</v>
      </c>
      <c r="J164" s="92"/>
      <c r="K164" s="275"/>
      <c r="L164" s="93">
        <v>1</v>
      </c>
      <c r="M164" s="93"/>
      <c r="N164" s="350"/>
      <c r="O164" s="94"/>
      <c r="P164" s="95">
        <v>1</v>
      </c>
      <c r="Q164" s="248"/>
    </row>
    <row r="165" spans="1:17" ht="14.25">
      <c r="A165" s="22" t="s">
        <v>775</v>
      </c>
      <c r="B165" s="30" t="s">
        <v>907</v>
      </c>
      <c r="C165" s="30" t="s">
        <v>859</v>
      </c>
      <c r="D165" s="31" t="s">
        <v>853</v>
      </c>
      <c r="E165" s="44" t="s">
        <v>57</v>
      </c>
      <c r="F165" s="92">
        <v>1</v>
      </c>
      <c r="G165" s="205">
        <v>1</v>
      </c>
      <c r="H165" s="92"/>
      <c r="I165" s="204"/>
      <c r="J165" s="92"/>
      <c r="K165" s="275"/>
      <c r="L165" s="93">
        <v>1</v>
      </c>
      <c r="M165" s="93"/>
      <c r="N165" s="350"/>
      <c r="O165" s="94"/>
      <c r="P165" s="95">
        <v>1</v>
      </c>
      <c r="Q165" s="248"/>
    </row>
    <row r="166" spans="1:17" ht="14.25">
      <c r="A166" s="22" t="s">
        <v>775</v>
      </c>
      <c r="B166" s="30" t="s">
        <v>908</v>
      </c>
      <c r="C166" s="30" t="s">
        <v>859</v>
      </c>
      <c r="D166" s="31" t="s">
        <v>853</v>
      </c>
      <c r="E166" s="44" t="s">
        <v>748</v>
      </c>
      <c r="F166" s="92">
        <v>1</v>
      </c>
      <c r="G166" s="205"/>
      <c r="H166" s="92">
        <v>1</v>
      </c>
      <c r="I166" s="204">
        <v>1</v>
      </c>
      <c r="J166" s="92"/>
      <c r="K166" s="275"/>
      <c r="L166" s="93">
        <v>1</v>
      </c>
      <c r="M166" s="93"/>
      <c r="N166" s="350"/>
      <c r="O166" s="94"/>
      <c r="P166" s="95">
        <v>1</v>
      </c>
      <c r="Q166" s="248"/>
    </row>
    <row r="167" spans="1:17" ht="14.25">
      <c r="A167" s="21" t="s">
        <v>909</v>
      </c>
      <c r="B167" s="44" t="s">
        <v>43</v>
      </c>
      <c r="C167" s="30" t="s">
        <v>846</v>
      </c>
      <c r="D167" s="31" t="s">
        <v>847</v>
      </c>
      <c r="E167" s="44" t="s">
        <v>1439</v>
      </c>
      <c r="F167" s="256">
        <v>1</v>
      </c>
      <c r="G167" s="205">
        <v>1</v>
      </c>
      <c r="H167" s="92"/>
      <c r="I167" s="204"/>
      <c r="J167" s="92"/>
      <c r="K167" s="275"/>
      <c r="L167" s="93">
        <v>1</v>
      </c>
      <c r="M167" s="93"/>
      <c r="N167" s="350"/>
      <c r="O167" s="94"/>
      <c r="P167" s="95">
        <v>1</v>
      </c>
      <c r="Q167" s="248"/>
    </row>
    <row r="168" spans="1:17" ht="14.25">
      <c r="A168" s="22" t="s">
        <v>775</v>
      </c>
      <c r="B168" s="44" t="s">
        <v>44</v>
      </c>
      <c r="C168" s="30" t="s">
        <v>846</v>
      </c>
      <c r="D168" s="31" t="s">
        <v>847</v>
      </c>
      <c r="E168" s="44" t="s">
        <v>499</v>
      </c>
      <c r="F168" s="256">
        <v>1</v>
      </c>
      <c r="G168" s="205"/>
      <c r="H168" s="92">
        <v>1</v>
      </c>
      <c r="I168" s="204">
        <v>1</v>
      </c>
      <c r="J168" s="92"/>
      <c r="K168" s="275"/>
      <c r="L168" s="93">
        <v>1</v>
      </c>
      <c r="M168" s="93"/>
      <c r="N168" s="350"/>
      <c r="O168" s="94"/>
      <c r="P168" s="95">
        <v>1</v>
      </c>
      <c r="Q168" s="248"/>
    </row>
    <row r="169" spans="1:17" ht="14.25">
      <c r="A169" s="22" t="s">
        <v>775</v>
      </c>
      <c r="B169" s="30" t="s">
        <v>45</v>
      </c>
      <c r="C169" s="30" t="s">
        <v>852</v>
      </c>
      <c r="D169" s="31" t="s">
        <v>853</v>
      </c>
      <c r="E169" s="44" t="s">
        <v>1438</v>
      </c>
      <c r="F169" s="256">
        <v>1</v>
      </c>
      <c r="G169" s="205">
        <v>1</v>
      </c>
      <c r="H169" s="92"/>
      <c r="I169" s="204"/>
      <c r="J169" s="92"/>
      <c r="K169" s="275"/>
      <c r="L169" s="93">
        <v>1</v>
      </c>
      <c r="M169" s="93"/>
      <c r="N169" s="350"/>
      <c r="O169" s="94"/>
      <c r="P169" s="95">
        <v>1</v>
      </c>
      <c r="Q169" s="248"/>
    </row>
    <row r="170" spans="1:17" ht="14.25">
      <c r="A170" s="22" t="s">
        <v>775</v>
      </c>
      <c r="B170" s="30" t="s">
        <v>910</v>
      </c>
      <c r="C170" s="30" t="s">
        <v>852</v>
      </c>
      <c r="D170" s="31" t="s">
        <v>853</v>
      </c>
      <c r="E170" s="44" t="s">
        <v>1438</v>
      </c>
      <c r="F170" s="256">
        <v>1</v>
      </c>
      <c r="G170" s="205">
        <v>1</v>
      </c>
      <c r="H170" s="92"/>
      <c r="I170" s="204"/>
      <c r="J170" s="92"/>
      <c r="K170" s="275"/>
      <c r="L170" s="93">
        <v>1</v>
      </c>
      <c r="M170" s="93"/>
      <c r="N170" s="350"/>
      <c r="O170" s="94"/>
      <c r="P170" s="95">
        <v>1</v>
      </c>
      <c r="Q170" s="248"/>
    </row>
    <row r="171" spans="1:17" ht="14.25">
      <c r="A171" s="22" t="s">
        <v>775</v>
      </c>
      <c r="B171" s="2" t="s">
        <v>911</v>
      </c>
      <c r="C171" s="2" t="s">
        <v>852</v>
      </c>
      <c r="D171" s="7" t="s">
        <v>853</v>
      </c>
      <c r="E171" s="10" t="s">
        <v>748</v>
      </c>
      <c r="F171" s="203">
        <v>1</v>
      </c>
      <c r="G171" s="205"/>
      <c r="H171" s="92">
        <v>1</v>
      </c>
      <c r="I171" s="204">
        <v>1</v>
      </c>
      <c r="J171" s="92"/>
      <c r="K171" s="275"/>
      <c r="L171" s="93">
        <v>1</v>
      </c>
      <c r="M171" s="93"/>
      <c r="N171" s="350"/>
      <c r="O171" s="94"/>
      <c r="P171" s="95">
        <v>1</v>
      </c>
      <c r="Q171" s="248"/>
    </row>
    <row r="172" spans="1:17" ht="14.25">
      <c r="A172" s="22" t="s">
        <v>775</v>
      </c>
      <c r="B172" s="2" t="s">
        <v>47</v>
      </c>
      <c r="C172" s="2" t="s">
        <v>852</v>
      </c>
      <c r="D172" s="7" t="s">
        <v>853</v>
      </c>
      <c r="E172" s="96" t="s">
        <v>1040</v>
      </c>
      <c r="F172" s="256">
        <v>1</v>
      </c>
      <c r="G172" s="205"/>
      <c r="H172" s="92"/>
      <c r="I172" s="204"/>
      <c r="J172" s="92">
        <v>1</v>
      </c>
      <c r="K172" s="275">
        <v>1</v>
      </c>
      <c r="L172" s="93">
        <v>1</v>
      </c>
      <c r="M172" s="93"/>
      <c r="N172" s="350">
        <v>1</v>
      </c>
      <c r="O172" s="94"/>
      <c r="P172" s="95"/>
      <c r="Q172" s="248"/>
    </row>
    <row r="173" spans="1:17" ht="15" thickBot="1">
      <c r="A173" s="23" t="s">
        <v>912</v>
      </c>
      <c r="B173" s="5" t="s">
        <v>46</v>
      </c>
      <c r="C173" s="5" t="s">
        <v>846</v>
      </c>
      <c r="D173" s="9" t="s">
        <v>847</v>
      </c>
      <c r="E173" s="16" t="s">
        <v>500</v>
      </c>
      <c r="F173" s="258">
        <v>1</v>
      </c>
      <c r="G173" s="226"/>
      <c r="H173" s="213">
        <v>1</v>
      </c>
      <c r="I173" s="242">
        <v>1</v>
      </c>
      <c r="J173" s="213"/>
      <c r="K173" s="276"/>
      <c r="L173" s="93">
        <v>1</v>
      </c>
      <c r="M173" s="93"/>
      <c r="N173" s="350"/>
      <c r="O173" s="94"/>
      <c r="P173" s="95">
        <v>1</v>
      </c>
      <c r="Q173" s="248"/>
    </row>
    <row r="174" spans="5:17" ht="15" thickBot="1">
      <c r="E174" s="62">
        <f>SUM(F157:F173)</f>
        <v>17</v>
      </c>
      <c r="F174" s="210"/>
      <c r="G174" s="219"/>
      <c r="H174" s="93"/>
      <c r="I174" s="234"/>
      <c r="J174" s="93"/>
      <c r="K174" s="266"/>
      <c r="L174" s="93"/>
      <c r="M174" s="93"/>
      <c r="N174" s="350"/>
      <c r="O174" s="94"/>
      <c r="P174" s="95"/>
      <c r="Q174" s="248"/>
    </row>
    <row r="175" ht="12.75"/>
    <row r="176" spans="6:17" ht="14.25">
      <c r="F176" s="210"/>
      <c r="G176" s="219"/>
      <c r="H176" s="93"/>
      <c r="I176" s="234"/>
      <c r="J176" s="93"/>
      <c r="K176" s="266"/>
      <c r="L176" s="93"/>
      <c r="M176" s="93"/>
      <c r="N176" s="350"/>
      <c r="O176" s="94"/>
      <c r="P176" s="95"/>
      <c r="Q176" s="248"/>
    </row>
    <row r="177" spans="2:17" ht="15" thickBot="1">
      <c r="B177" s="15" t="s">
        <v>830</v>
      </c>
      <c r="F177" s="210"/>
      <c r="G177" s="219"/>
      <c r="H177" s="93"/>
      <c r="I177" s="234"/>
      <c r="J177" s="93"/>
      <c r="K177" s="266"/>
      <c r="L177" s="93"/>
      <c r="M177" s="93"/>
      <c r="N177" s="350"/>
      <c r="O177" s="94"/>
      <c r="P177" s="95"/>
      <c r="Q177" s="248"/>
    </row>
    <row r="178" spans="1:17" ht="15" thickTop="1">
      <c r="A178" s="125" t="s">
        <v>914</v>
      </c>
      <c r="B178" s="108" t="s">
        <v>48</v>
      </c>
      <c r="C178" s="106" t="s">
        <v>856</v>
      </c>
      <c r="D178" s="107" t="s">
        <v>847</v>
      </c>
      <c r="E178" s="108" t="s">
        <v>500</v>
      </c>
      <c r="F178" s="259">
        <v>1</v>
      </c>
      <c r="G178" s="228"/>
      <c r="H178" s="215">
        <v>1</v>
      </c>
      <c r="I178" s="246">
        <v>1</v>
      </c>
      <c r="J178" s="215"/>
      <c r="K178" s="279"/>
      <c r="L178" s="93">
        <v>1</v>
      </c>
      <c r="M178" s="93"/>
      <c r="N178" s="350"/>
      <c r="O178" s="94"/>
      <c r="P178" s="95">
        <v>1</v>
      </c>
      <c r="Q178" s="248"/>
    </row>
    <row r="179" spans="1:17" ht="14.25">
      <c r="A179" s="110" t="s">
        <v>775</v>
      </c>
      <c r="B179" s="30" t="s">
        <v>915</v>
      </c>
      <c r="C179" s="30" t="s">
        <v>859</v>
      </c>
      <c r="D179" s="31" t="s">
        <v>853</v>
      </c>
      <c r="E179" s="96" t="s">
        <v>1417</v>
      </c>
      <c r="F179" s="92">
        <v>1</v>
      </c>
      <c r="G179" s="205">
        <v>1</v>
      </c>
      <c r="H179" s="92"/>
      <c r="I179" s="204"/>
      <c r="J179" s="92"/>
      <c r="K179" s="280"/>
      <c r="L179" s="93">
        <v>1</v>
      </c>
      <c r="M179" s="93"/>
      <c r="N179" s="350"/>
      <c r="O179" s="94"/>
      <c r="P179" s="95">
        <v>1</v>
      </c>
      <c r="Q179" s="248"/>
    </row>
    <row r="180" spans="1:17" ht="14.25">
      <c r="A180" s="110" t="s">
        <v>775</v>
      </c>
      <c r="B180" s="30" t="s">
        <v>916</v>
      </c>
      <c r="C180" s="30" t="s">
        <v>859</v>
      </c>
      <c r="D180" s="31" t="s">
        <v>853</v>
      </c>
      <c r="E180" s="44" t="s">
        <v>748</v>
      </c>
      <c r="F180" s="92">
        <v>1</v>
      </c>
      <c r="G180" s="205"/>
      <c r="H180" s="92">
        <v>1</v>
      </c>
      <c r="I180" s="204">
        <v>1</v>
      </c>
      <c r="J180" s="92"/>
      <c r="K180" s="280"/>
      <c r="L180" s="93">
        <v>1</v>
      </c>
      <c r="M180" s="93"/>
      <c r="N180" s="350"/>
      <c r="O180" s="94"/>
      <c r="P180" s="95">
        <v>1</v>
      </c>
      <c r="Q180" s="248"/>
    </row>
    <row r="181" spans="1:17" ht="14.25">
      <c r="A181" s="110" t="s">
        <v>775</v>
      </c>
      <c r="B181" s="30" t="s">
        <v>917</v>
      </c>
      <c r="C181" s="30" t="s">
        <v>859</v>
      </c>
      <c r="D181" s="31" t="s">
        <v>853</v>
      </c>
      <c r="E181" s="44" t="s">
        <v>748</v>
      </c>
      <c r="F181" s="92">
        <v>1</v>
      </c>
      <c r="G181" s="205"/>
      <c r="H181" s="92">
        <v>1</v>
      </c>
      <c r="I181" s="204">
        <v>1</v>
      </c>
      <c r="J181" s="92"/>
      <c r="K181" s="280"/>
      <c r="L181" s="93">
        <v>1</v>
      </c>
      <c r="M181" s="93"/>
      <c r="N181" s="350"/>
      <c r="O181" s="94"/>
      <c r="P181" s="95">
        <v>1</v>
      </c>
      <c r="Q181" s="248"/>
    </row>
    <row r="182" spans="1:17" ht="14.25">
      <c r="A182" s="109" t="s">
        <v>919</v>
      </c>
      <c r="B182" s="44" t="s">
        <v>918</v>
      </c>
      <c r="C182" s="30" t="s">
        <v>856</v>
      </c>
      <c r="D182" s="31" t="s">
        <v>847</v>
      </c>
      <c r="E182" s="44" t="s">
        <v>1336</v>
      </c>
      <c r="F182" s="256">
        <v>1</v>
      </c>
      <c r="G182" s="205"/>
      <c r="H182" s="92">
        <v>1</v>
      </c>
      <c r="I182" s="204">
        <v>1</v>
      </c>
      <c r="J182" s="92"/>
      <c r="K182" s="280"/>
      <c r="L182" s="93">
        <v>1</v>
      </c>
      <c r="M182" s="93"/>
      <c r="N182" s="350"/>
      <c r="O182" s="94"/>
      <c r="P182" s="95">
        <v>1</v>
      </c>
      <c r="Q182" s="248"/>
    </row>
    <row r="183" spans="1:17" ht="14.25">
      <c r="A183" s="110" t="s">
        <v>775</v>
      </c>
      <c r="B183" s="30" t="s">
        <v>920</v>
      </c>
      <c r="C183" s="30" t="s">
        <v>852</v>
      </c>
      <c r="D183" s="31" t="s">
        <v>853</v>
      </c>
      <c r="E183" s="44" t="s">
        <v>748</v>
      </c>
      <c r="F183" s="92">
        <v>1</v>
      </c>
      <c r="G183" s="205"/>
      <c r="H183" s="92">
        <v>1</v>
      </c>
      <c r="I183" s="204">
        <v>1</v>
      </c>
      <c r="J183" s="92"/>
      <c r="K183" s="280"/>
      <c r="L183" s="93">
        <v>1</v>
      </c>
      <c r="M183" s="93"/>
      <c r="N183" s="350"/>
      <c r="O183" s="94"/>
      <c r="P183" s="95">
        <v>1</v>
      </c>
      <c r="Q183" s="248"/>
    </row>
    <row r="184" spans="1:17" ht="14.25">
      <c r="A184" s="110" t="s">
        <v>775</v>
      </c>
      <c r="B184" s="30" t="s">
        <v>901</v>
      </c>
      <c r="C184" s="30" t="s">
        <v>852</v>
      </c>
      <c r="D184" s="31" t="s">
        <v>853</v>
      </c>
      <c r="E184" s="44" t="s">
        <v>900</v>
      </c>
      <c r="F184" s="92">
        <v>1</v>
      </c>
      <c r="G184" s="205"/>
      <c r="H184" s="92">
        <v>1</v>
      </c>
      <c r="I184" s="204">
        <v>1</v>
      </c>
      <c r="J184" s="92"/>
      <c r="K184" s="280"/>
      <c r="L184" s="93">
        <v>1</v>
      </c>
      <c r="M184" s="93"/>
      <c r="N184" s="350"/>
      <c r="O184" s="94"/>
      <c r="P184" s="95">
        <v>1</v>
      </c>
      <c r="Q184" s="248"/>
    </row>
    <row r="185" spans="1:17" ht="14.25">
      <c r="A185" s="110" t="s">
        <v>775</v>
      </c>
      <c r="B185" s="30" t="s">
        <v>921</v>
      </c>
      <c r="C185" s="30" t="s">
        <v>852</v>
      </c>
      <c r="D185" s="31" t="s">
        <v>853</v>
      </c>
      <c r="E185" s="44" t="s">
        <v>501</v>
      </c>
      <c r="F185" s="256">
        <v>1</v>
      </c>
      <c r="G185" s="205"/>
      <c r="H185" s="92">
        <v>1</v>
      </c>
      <c r="I185" s="204">
        <v>1</v>
      </c>
      <c r="J185" s="92"/>
      <c r="K185" s="280"/>
      <c r="L185" s="93">
        <v>1</v>
      </c>
      <c r="M185" s="93"/>
      <c r="N185" s="350"/>
      <c r="O185" s="94"/>
      <c r="P185" s="95">
        <v>1</v>
      </c>
      <c r="Q185" s="248"/>
    </row>
    <row r="186" spans="1:17" ht="14.25">
      <c r="A186" s="109" t="s">
        <v>922</v>
      </c>
      <c r="B186" s="44" t="s">
        <v>923</v>
      </c>
      <c r="C186" s="30" t="s">
        <v>859</v>
      </c>
      <c r="D186" s="31" t="s">
        <v>853</v>
      </c>
      <c r="E186" s="44" t="s">
        <v>748</v>
      </c>
      <c r="F186" s="92">
        <v>1</v>
      </c>
      <c r="G186" s="205"/>
      <c r="H186" s="92">
        <v>1</v>
      </c>
      <c r="I186" s="204">
        <v>1</v>
      </c>
      <c r="J186" s="92"/>
      <c r="K186" s="280"/>
      <c r="L186" s="93">
        <v>1</v>
      </c>
      <c r="M186" s="93"/>
      <c r="N186" s="350"/>
      <c r="O186" s="94"/>
      <c r="P186" s="95">
        <v>1</v>
      </c>
      <c r="Q186" s="248"/>
    </row>
    <row r="187" spans="1:17" ht="14.25">
      <c r="A187" s="109" t="s">
        <v>754</v>
      </c>
      <c r="B187" s="44" t="s">
        <v>924</v>
      </c>
      <c r="C187" s="30" t="s">
        <v>852</v>
      </c>
      <c r="D187" s="31" t="s">
        <v>853</v>
      </c>
      <c r="E187" s="44" t="s">
        <v>1437</v>
      </c>
      <c r="F187" s="256">
        <v>1</v>
      </c>
      <c r="G187" s="205">
        <v>1</v>
      </c>
      <c r="H187" s="92"/>
      <c r="I187" s="204"/>
      <c r="J187" s="92"/>
      <c r="K187" s="280"/>
      <c r="L187" s="93">
        <v>1</v>
      </c>
      <c r="M187" s="93"/>
      <c r="N187" s="350"/>
      <c r="O187" s="94"/>
      <c r="P187" s="95">
        <v>1</v>
      </c>
      <c r="Q187" s="248"/>
    </row>
    <row r="188" spans="1:17" ht="14.25">
      <c r="A188" s="109" t="s">
        <v>925</v>
      </c>
      <c r="B188" s="30" t="s">
        <v>926</v>
      </c>
      <c r="C188" s="30" t="s">
        <v>852</v>
      </c>
      <c r="D188" s="31" t="s">
        <v>853</v>
      </c>
      <c r="E188" s="96" t="s">
        <v>1417</v>
      </c>
      <c r="F188" s="92">
        <v>1</v>
      </c>
      <c r="G188" s="205">
        <v>1</v>
      </c>
      <c r="H188" s="92"/>
      <c r="I188" s="204"/>
      <c r="J188" s="92"/>
      <c r="K188" s="280"/>
      <c r="L188" s="93">
        <v>1</v>
      </c>
      <c r="M188" s="93"/>
      <c r="N188" s="350"/>
      <c r="O188" s="94"/>
      <c r="P188" s="95">
        <v>1</v>
      </c>
      <c r="Q188" s="248"/>
    </row>
    <row r="189" spans="1:17" ht="14.25">
      <c r="A189" s="110" t="s">
        <v>775</v>
      </c>
      <c r="B189" s="2" t="s">
        <v>927</v>
      </c>
      <c r="C189" s="2" t="s">
        <v>852</v>
      </c>
      <c r="D189" s="7" t="s">
        <v>853</v>
      </c>
      <c r="E189" s="10" t="s">
        <v>748</v>
      </c>
      <c r="F189" s="203">
        <v>1</v>
      </c>
      <c r="G189" s="205"/>
      <c r="H189" s="92">
        <v>1</v>
      </c>
      <c r="I189" s="204">
        <v>1</v>
      </c>
      <c r="J189" s="92"/>
      <c r="K189" s="280"/>
      <c r="L189" s="93">
        <v>1</v>
      </c>
      <c r="M189" s="93"/>
      <c r="N189" s="350"/>
      <c r="O189" s="94"/>
      <c r="P189" s="95">
        <v>1</v>
      </c>
      <c r="Q189" s="248"/>
    </row>
    <row r="190" spans="1:17" ht="14.25">
      <c r="A190" s="110" t="s">
        <v>775</v>
      </c>
      <c r="B190" s="2" t="s">
        <v>928</v>
      </c>
      <c r="C190" s="2" t="s">
        <v>852</v>
      </c>
      <c r="D190" s="7" t="s">
        <v>853</v>
      </c>
      <c r="E190" s="195" t="s">
        <v>929</v>
      </c>
      <c r="F190" s="203">
        <v>1</v>
      </c>
      <c r="G190" s="205"/>
      <c r="H190" s="92"/>
      <c r="I190" s="204"/>
      <c r="J190" s="92">
        <v>1</v>
      </c>
      <c r="K190" s="280">
        <v>1</v>
      </c>
      <c r="L190" s="294">
        <v>1</v>
      </c>
      <c r="M190" s="93"/>
      <c r="N190" s="350"/>
      <c r="O190" s="94">
        <v>1</v>
      </c>
      <c r="P190" s="95">
        <v>1</v>
      </c>
      <c r="Q190" s="298"/>
    </row>
    <row r="191" spans="1:17" ht="15">
      <c r="A191" s="109" t="s">
        <v>1338</v>
      </c>
      <c r="B191" s="3" t="s">
        <v>1339</v>
      </c>
      <c r="C191" s="2" t="s">
        <v>1340</v>
      </c>
      <c r="D191" s="7" t="s">
        <v>963</v>
      </c>
      <c r="E191" s="10" t="s">
        <v>217</v>
      </c>
      <c r="F191" s="203">
        <v>1</v>
      </c>
      <c r="G191" s="224"/>
      <c r="H191" s="203"/>
      <c r="I191" s="203"/>
      <c r="J191" s="203"/>
      <c r="K191" s="281"/>
      <c r="L191" s="93"/>
      <c r="M191" s="248"/>
      <c r="N191" s="351"/>
      <c r="O191" s="94"/>
      <c r="P191" s="248"/>
      <c r="Q191" s="298">
        <v>1</v>
      </c>
    </row>
    <row r="192" spans="1:17" ht="14.25">
      <c r="A192" s="109" t="s">
        <v>930</v>
      </c>
      <c r="B192" s="2" t="s">
        <v>931</v>
      </c>
      <c r="C192" s="2" t="s">
        <v>866</v>
      </c>
      <c r="D192" s="7" t="s">
        <v>853</v>
      </c>
      <c r="E192" s="10" t="s">
        <v>748</v>
      </c>
      <c r="F192" s="203">
        <v>1</v>
      </c>
      <c r="G192" s="205"/>
      <c r="H192" s="92">
        <v>1</v>
      </c>
      <c r="I192" s="204">
        <v>1</v>
      </c>
      <c r="J192" s="92"/>
      <c r="K192" s="280"/>
      <c r="L192" s="93">
        <v>1</v>
      </c>
      <c r="M192" s="93"/>
      <c r="N192" s="350"/>
      <c r="O192" s="94"/>
      <c r="P192" s="95">
        <v>1</v>
      </c>
      <c r="Q192" s="248"/>
    </row>
    <row r="193" spans="1:17" ht="15" thickBot="1">
      <c r="A193" s="111" t="s">
        <v>755</v>
      </c>
      <c r="B193" s="120" t="s">
        <v>932</v>
      </c>
      <c r="C193" s="112" t="s">
        <v>866</v>
      </c>
      <c r="D193" s="113" t="s">
        <v>853</v>
      </c>
      <c r="E193" s="120" t="s">
        <v>1436</v>
      </c>
      <c r="F193" s="260">
        <v>1</v>
      </c>
      <c r="G193" s="229">
        <v>1</v>
      </c>
      <c r="H193" s="216"/>
      <c r="I193" s="247"/>
      <c r="J193" s="216"/>
      <c r="K193" s="282"/>
      <c r="L193" s="93">
        <v>1</v>
      </c>
      <c r="M193" s="93"/>
      <c r="N193" s="350"/>
      <c r="O193" s="94"/>
      <c r="P193" s="95">
        <v>1</v>
      </c>
      <c r="Q193" s="248"/>
    </row>
    <row r="194" spans="5:17" ht="15" thickTop="1">
      <c r="E194" s="62">
        <f>SUM(F178:F193)</f>
        <v>16</v>
      </c>
      <c r="F194" s="210"/>
      <c r="G194" s="219"/>
      <c r="H194" s="93"/>
      <c r="I194" s="210"/>
      <c r="J194" s="93"/>
      <c r="K194" s="266"/>
      <c r="L194" s="93"/>
      <c r="M194" s="93"/>
      <c r="N194" s="350"/>
      <c r="O194" s="94"/>
      <c r="P194" s="95"/>
      <c r="Q194" s="248"/>
    </row>
    <row r="195" spans="6:17" ht="15">
      <c r="F195" s="210"/>
      <c r="G195" s="222"/>
      <c r="H195" s="210"/>
      <c r="I195" s="210"/>
      <c r="J195" s="210"/>
      <c r="K195" s="248"/>
      <c r="L195" s="93"/>
      <c r="M195" s="248"/>
      <c r="N195" s="351"/>
      <c r="O195" s="94"/>
      <c r="P195" s="248"/>
      <c r="Q195" s="248"/>
    </row>
    <row r="196" spans="6:17" ht="14.25">
      <c r="F196" s="210"/>
      <c r="G196" s="219"/>
      <c r="H196" s="93"/>
      <c r="I196" s="234"/>
      <c r="J196" s="93"/>
      <c r="K196" s="266"/>
      <c r="L196" s="93"/>
      <c r="M196" s="93"/>
      <c r="N196" s="350"/>
      <c r="O196" s="94"/>
      <c r="P196" s="95"/>
      <c r="Q196" s="248"/>
    </row>
    <row r="197" spans="2:17" ht="15" thickBot="1">
      <c r="B197" s="15" t="s">
        <v>830</v>
      </c>
      <c r="F197" s="210"/>
      <c r="G197" s="219"/>
      <c r="H197" s="93"/>
      <c r="I197" s="234"/>
      <c r="J197" s="93"/>
      <c r="K197" s="266"/>
      <c r="L197" s="93"/>
      <c r="M197" s="93"/>
      <c r="N197" s="350"/>
      <c r="O197" s="94"/>
      <c r="P197" s="95"/>
      <c r="Q197" s="248"/>
    </row>
    <row r="198" spans="1:17" ht="15" thickTop="1">
      <c r="A198" s="48" t="s">
        <v>933</v>
      </c>
      <c r="B198" s="80" t="s">
        <v>934</v>
      </c>
      <c r="C198" s="80" t="s">
        <v>859</v>
      </c>
      <c r="D198" s="81" t="s">
        <v>853</v>
      </c>
      <c r="E198" s="196" t="s">
        <v>1419</v>
      </c>
      <c r="F198" s="261">
        <v>1</v>
      </c>
      <c r="G198" s="220"/>
      <c r="H198" s="207"/>
      <c r="I198" s="235"/>
      <c r="J198" s="207">
        <v>1</v>
      </c>
      <c r="K198" s="267">
        <v>1</v>
      </c>
      <c r="L198" s="93">
        <v>1</v>
      </c>
      <c r="M198" s="93"/>
      <c r="N198" s="350"/>
      <c r="O198" s="94">
        <v>1</v>
      </c>
      <c r="P198" s="95">
        <v>1</v>
      </c>
      <c r="Q198" s="248"/>
    </row>
    <row r="199" spans="1:17" ht="14.25">
      <c r="A199" s="52" t="s">
        <v>935</v>
      </c>
      <c r="B199" s="10" t="s">
        <v>936</v>
      </c>
      <c r="C199" s="2" t="s">
        <v>856</v>
      </c>
      <c r="D199" s="7" t="s">
        <v>847</v>
      </c>
      <c r="E199" s="10" t="s">
        <v>499</v>
      </c>
      <c r="F199" s="256">
        <v>1</v>
      </c>
      <c r="G199" s="205"/>
      <c r="H199" s="92">
        <v>1</v>
      </c>
      <c r="I199" s="204">
        <v>1</v>
      </c>
      <c r="J199" s="92"/>
      <c r="K199" s="268"/>
      <c r="L199" s="93">
        <v>1</v>
      </c>
      <c r="M199" s="93"/>
      <c r="N199" s="350"/>
      <c r="O199" s="94"/>
      <c r="P199" s="95">
        <v>1</v>
      </c>
      <c r="Q199" s="248"/>
    </row>
    <row r="200" spans="1:17" ht="14.25">
      <c r="A200" s="53" t="s">
        <v>775</v>
      </c>
      <c r="B200" s="2" t="s">
        <v>937</v>
      </c>
      <c r="C200" s="2" t="s">
        <v>856</v>
      </c>
      <c r="D200" s="7" t="s">
        <v>847</v>
      </c>
      <c r="E200" s="10" t="s">
        <v>499</v>
      </c>
      <c r="F200" s="256">
        <v>1</v>
      </c>
      <c r="G200" s="205"/>
      <c r="H200" s="92">
        <v>1</v>
      </c>
      <c r="I200" s="204">
        <v>1</v>
      </c>
      <c r="J200" s="92"/>
      <c r="K200" s="268"/>
      <c r="L200" s="93">
        <v>1</v>
      </c>
      <c r="M200" s="93"/>
      <c r="N200" s="350"/>
      <c r="O200" s="94"/>
      <c r="P200" s="95">
        <v>1</v>
      </c>
      <c r="Q200" s="248"/>
    </row>
    <row r="201" spans="1:17" ht="14.25">
      <c r="A201" s="53" t="s">
        <v>775</v>
      </c>
      <c r="B201" s="2" t="s">
        <v>938</v>
      </c>
      <c r="C201" s="2" t="s">
        <v>859</v>
      </c>
      <c r="D201" s="7" t="s">
        <v>853</v>
      </c>
      <c r="E201" s="10" t="s">
        <v>748</v>
      </c>
      <c r="F201" s="203">
        <v>1</v>
      </c>
      <c r="G201" s="205"/>
      <c r="H201" s="92">
        <v>1</v>
      </c>
      <c r="I201" s="204">
        <v>1</v>
      </c>
      <c r="J201" s="92"/>
      <c r="K201" s="268"/>
      <c r="L201" s="93">
        <v>1</v>
      </c>
      <c r="M201" s="93"/>
      <c r="N201" s="350"/>
      <c r="O201" s="94"/>
      <c r="P201" s="95">
        <v>1</v>
      </c>
      <c r="Q201" s="248"/>
    </row>
    <row r="202" spans="1:17" ht="14.25">
      <c r="A202" s="53" t="s">
        <v>775</v>
      </c>
      <c r="B202" s="2" t="s">
        <v>897</v>
      </c>
      <c r="C202" s="2" t="s">
        <v>859</v>
      </c>
      <c r="D202" s="7" t="s">
        <v>853</v>
      </c>
      <c r="E202" s="10" t="s">
        <v>900</v>
      </c>
      <c r="F202" s="203">
        <v>1</v>
      </c>
      <c r="G202" s="205"/>
      <c r="H202" s="92">
        <v>1</v>
      </c>
      <c r="I202" s="204">
        <v>1</v>
      </c>
      <c r="J202" s="92"/>
      <c r="K202" s="268"/>
      <c r="L202" s="93">
        <v>1</v>
      </c>
      <c r="M202" s="93"/>
      <c r="N202" s="350"/>
      <c r="O202" s="94"/>
      <c r="P202" s="95">
        <v>1</v>
      </c>
      <c r="Q202" s="248"/>
    </row>
    <row r="203" spans="1:17" ht="14.25">
      <c r="A203" s="52" t="s">
        <v>939</v>
      </c>
      <c r="B203" s="2" t="s">
        <v>940</v>
      </c>
      <c r="C203" s="2" t="s">
        <v>859</v>
      </c>
      <c r="D203" s="7" t="s">
        <v>853</v>
      </c>
      <c r="E203" s="10" t="s">
        <v>941</v>
      </c>
      <c r="F203" s="203">
        <v>1</v>
      </c>
      <c r="G203" s="205"/>
      <c r="H203" s="92">
        <v>1</v>
      </c>
      <c r="I203" s="204">
        <v>1</v>
      </c>
      <c r="J203" s="92"/>
      <c r="K203" s="268"/>
      <c r="L203" s="93">
        <v>1</v>
      </c>
      <c r="M203" s="93"/>
      <c r="N203" s="350"/>
      <c r="O203" s="94"/>
      <c r="P203" s="95">
        <v>1</v>
      </c>
      <c r="Q203" s="248"/>
    </row>
    <row r="204" spans="1:17" ht="14.25">
      <c r="A204" s="53" t="s">
        <v>775</v>
      </c>
      <c r="B204" s="2" t="s">
        <v>942</v>
      </c>
      <c r="C204" s="2" t="s">
        <v>859</v>
      </c>
      <c r="D204" s="7" t="s">
        <v>853</v>
      </c>
      <c r="E204" s="10" t="s">
        <v>941</v>
      </c>
      <c r="F204" s="203">
        <v>1</v>
      </c>
      <c r="G204" s="205"/>
      <c r="H204" s="92">
        <v>1</v>
      </c>
      <c r="I204" s="204">
        <v>1</v>
      </c>
      <c r="J204" s="92"/>
      <c r="K204" s="268"/>
      <c r="L204" s="93">
        <v>1</v>
      </c>
      <c r="M204" s="93"/>
      <c r="N204" s="350"/>
      <c r="O204" s="94"/>
      <c r="P204" s="95">
        <v>1</v>
      </c>
      <c r="Q204" s="248"/>
    </row>
    <row r="205" spans="1:17" ht="14.25">
      <c r="A205" s="52" t="s">
        <v>943</v>
      </c>
      <c r="B205" s="2" t="s">
        <v>944</v>
      </c>
      <c r="C205" s="2" t="s">
        <v>859</v>
      </c>
      <c r="D205" s="7" t="s">
        <v>853</v>
      </c>
      <c r="E205" s="10" t="s">
        <v>941</v>
      </c>
      <c r="F205" s="203">
        <v>1</v>
      </c>
      <c r="G205" s="205"/>
      <c r="H205" s="92">
        <v>1</v>
      </c>
      <c r="I205" s="204">
        <v>1</v>
      </c>
      <c r="J205" s="92"/>
      <c r="K205" s="268"/>
      <c r="L205" s="93">
        <v>1</v>
      </c>
      <c r="M205" s="93"/>
      <c r="N205" s="350"/>
      <c r="O205" s="94"/>
      <c r="P205" s="95">
        <v>1</v>
      </c>
      <c r="Q205" s="248"/>
    </row>
    <row r="206" spans="1:17" ht="15" thickBot="1">
      <c r="A206" s="71" t="s">
        <v>945</v>
      </c>
      <c r="B206" s="77" t="s">
        <v>946</v>
      </c>
      <c r="C206" s="77" t="s">
        <v>1168</v>
      </c>
      <c r="D206" s="78" t="s">
        <v>847</v>
      </c>
      <c r="E206" s="197" t="s">
        <v>1420</v>
      </c>
      <c r="F206" s="254">
        <v>1</v>
      </c>
      <c r="G206" s="221">
        <v>1</v>
      </c>
      <c r="H206" s="208"/>
      <c r="I206" s="236"/>
      <c r="J206" s="208"/>
      <c r="K206" s="269"/>
      <c r="L206" s="93">
        <v>1</v>
      </c>
      <c r="M206" s="93"/>
      <c r="N206" s="350"/>
      <c r="O206" s="94">
        <v>1</v>
      </c>
      <c r="P206" s="95">
        <v>1</v>
      </c>
      <c r="Q206" s="248"/>
    </row>
    <row r="207" spans="5:17" ht="15" thickTop="1">
      <c r="E207" s="62">
        <f>SUM(F198:F206)</f>
        <v>9</v>
      </c>
      <c r="F207" s="210"/>
      <c r="G207" s="219"/>
      <c r="H207" s="93"/>
      <c r="I207" s="234"/>
      <c r="J207" s="93"/>
      <c r="K207" s="266"/>
      <c r="L207" s="93"/>
      <c r="M207" s="93"/>
      <c r="N207" s="350"/>
      <c r="O207" s="94"/>
      <c r="P207" s="95"/>
      <c r="Q207" s="248"/>
    </row>
    <row r="208" spans="6:17" ht="14.25">
      <c r="F208" s="210"/>
      <c r="G208" s="219"/>
      <c r="H208" s="93"/>
      <c r="I208" s="234"/>
      <c r="J208" s="93"/>
      <c r="K208" s="266"/>
      <c r="L208" s="93"/>
      <c r="M208" s="93"/>
      <c r="N208" s="350"/>
      <c r="O208" s="94"/>
      <c r="P208" s="95"/>
      <c r="Q208" s="248"/>
    </row>
    <row r="209" spans="2:17" ht="15" thickBot="1">
      <c r="B209" s="15" t="s">
        <v>830</v>
      </c>
      <c r="E209" s="62" t="s">
        <v>959</v>
      </c>
      <c r="F209" s="210"/>
      <c r="G209" s="219"/>
      <c r="H209" s="93"/>
      <c r="I209" s="234"/>
      <c r="J209" s="93"/>
      <c r="K209" s="266"/>
      <c r="L209" s="93"/>
      <c r="M209" s="93"/>
      <c r="N209" s="350"/>
      <c r="O209" s="94"/>
      <c r="P209" s="95"/>
      <c r="Q209" s="248"/>
    </row>
    <row r="210" spans="1:17" ht="14.25">
      <c r="A210" s="20" t="s">
        <v>947</v>
      </c>
      <c r="B210" s="4" t="s">
        <v>948</v>
      </c>
      <c r="C210" s="4" t="s">
        <v>866</v>
      </c>
      <c r="D210" s="8" t="s">
        <v>853</v>
      </c>
      <c r="E210" s="17" t="s">
        <v>748</v>
      </c>
      <c r="F210" s="262">
        <v>1</v>
      </c>
      <c r="G210" s="225"/>
      <c r="H210" s="212">
        <v>1</v>
      </c>
      <c r="I210" s="241">
        <v>1</v>
      </c>
      <c r="J210" s="212"/>
      <c r="K210" s="274"/>
      <c r="L210" s="93">
        <v>1</v>
      </c>
      <c r="M210" s="93"/>
      <c r="N210" s="350"/>
      <c r="O210" s="94"/>
      <c r="P210" s="95">
        <v>1</v>
      </c>
      <c r="Q210" s="248"/>
    </row>
    <row r="211" spans="1:17" ht="14.25">
      <c r="A211" s="22" t="s">
        <v>775</v>
      </c>
      <c r="B211" s="2" t="s">
        <v>949</v>
      </c>
      <c r="C211" s="2" t="s">
        <v>859</v>
      </c>
      <c r="D211" s="7" t="s">
        <v>853</v>
      </c>
      <c r="E211" s="10" t="s">
        <v>941</v>
      </c>
      <c r="F211" s="203">
        <v>1</v>
      </c>
      <c r="G211" s="205"/>
      <c r="H211" s="92">
        <v>1</v>
      </c>
      <c r="I211" s="204">
        <v>1</v>
      </c>
      <c r="J211" s="92"/>
      <c r="K211" s="275"/>
      <c r="L211" s="93">
        <v>1</v>
      </c>
      <c r="M211" s="93"/>
      <c r="N211" s="350"/>
      <c r="O211" s="94"/>
      <c r="P211" s="95">
        <v>1</v>
      </c>
      <c r="Q211" s="248"/>
    </row>
    <row r="212" spans="1:17" ht="14.25">
      <c r="A212" s="22" t="s">
        <v>775</v>
      </c>
      <c r="B212" s="2" t="s">
        <v>950</v>
      </c>
      <c r="C212" s="2" t="s">
        <v>859</v>
      </c>
      <c r="D212" s="7" t="s">
        <v>853</v>
      </c>
      <c r="E212" s="10" t="s">
        <v>941</v>
      </c>
      <c r="F212" s="203">
        <v>1</v>
      </c>
      <c r="G212" s="205"/>
      <c r="H212" s="92">
        <v>1</v>
      </c>
      <c r="I212" s="204">
        <v>1</v>
      </c>
      <c r="J212" s="92"/>
      <c r="K212" s="275"/>
      <c r="L212" s="93">
        <v>1</v>
      </c>
      <c r="M212" s="93"/>
      <c r="N212" s="350"/>
      <c r="O212" s="94"/>
      <c r="P212" s="95">
        <v>1</v>
      </c>
      <c r="Q212" s="248"/>
    </row>
    <row r="213" spans="1:17" ht="14.25">
      <c r="A213" s="22" t="s">
        <v>775</v>
      </c>
      <c r="B213" s="2" t="s">
        <v>951</v>
      </c>
      <c r="C213" s="2" t="s">
        <v>846</v>
      </c>
      <c r="D213" s="7" t="s">
        <v>847</v>
      </c>
      <c r="E213" s="10" t="s">
        <v>748</v>
      </c>
      <c r="F213" s="203">
        <v>1</v>
      </c>
      <c r="G213" s="205"/>
      <c r="H213" s="92">
        <v>1</v>
      </c>
      <c r="I213" s="204">
        <v>1</v>
      </c>
      <c r="J213" s="92"/>
      <c r="K213" s="275"/>
      <c r="L213" s="93">
        <v>1</v>
      </c>
      <c r="M213" s="93"/>
      <c r="N213" s="350"/>
      <c r="O213" s="94"/>
      <c r="P213" s="95">
        <v>1</v>
      </c>
      <c r="Q213" s="248"/>
    </row>
    <row r="214" spans="1:17" ht="14.25">
      <c r="A214" s="22" t="s">
        <v>775</v>
      </c>
      <c r="B214" s="2" t="s">
        <v>952</v>
      </c>
      <c r="C214" s="2" t="s">
        <v>859</v>
      </c>
      <c r="D214" s="7" t="s">
        <v>853</v>
      </c>
      <c r="E214" s="10" t="s">
        <v>941</v>
      </c>
      <c r="F214" s="203">
        <v>1</v>
      </c>
      <c r="G214" s="205"/>
      <c r="H214" s="92">
        <v>1</v>
      </c>
      <c r="I214" s="204">
        <v>1</v>
      </c>
      <c r="J214" s="92"/>
      <c r="K214" s="275"/>
      <c r="L214" s="93">
        <v>1</v>
      </c>
      <c r="M214" s="93"/>
      <c r="N214" s="350"/>
      <c r="O214" s="94"/>
      <c r="P214" s="95">
        <v>1</v>
      </c>
      <c r="Q214" s="248"/>
    </row>
    <row r="215" spans="1:17" ht="14.25">
      <c r="A215" s="22" t="s">
        <v>775</v>
      </c>
      <c r="B215" s="2" t="s">
        <v>953</v>
      </c>
      <c r="C215" s="2" t="s">
        <v>859</v>
      </c>
      <c r="D215" s="7" t="s">
        <v>853</v>
      </c>
      <c r="E215" s="10" t="s">
        <v>796</v>
      </c>
      <c r="F215" s="203">
        <v>1</v>
      </c>
      <c r="G215" s="205"/>
      <c r="H215" s="92">
        <v>1</v>
      </c>
      <c r="I215" s="204">
        <v>1</v>
      </c>
      <c r="J215" s="92"/>
      <c r="K215" s="275"/>
      <c r="L215" s="93">
        <v>1</v>
      </c>
      <c r="M215" s="93"/>
      <c r="N215" s="350"/>
      <c r="O215" s="94"/>
      <c r="P215" s="95">
        <v>1</v>
      </c>
      <c r="Q215" s="248"/>
    </row>
    <row r="216" spans="1:17" ht="14.25">
      <c r="A216" s="22" t="s">
        <v>775</v>
      </c>
      <c r="B216" s="2" t="s">
        <v>954</v>
      </c>
      <c r="C216" s="2" t="s">
        <v>866</v>
      </c>
      <c r="D216" s="7" t="s">
        <v>853</v>
      </c>
      <c r="E216" s="10" t="s">
        <v>748</v>
      </c>
      <c r="F216" s="203">
        <v>1</v>
      </c>
      <c r="G216" s="205"/>
      <c r="H216" s="92">
        <v>1</v>
      </c>
      <c r="I216" s="204">
        <v>1</v>
      </c>
      <c r="J216" s="92"/>
      <c r="K216" s="275"/>
      <c r="L216" s="93">
        <v>1</v>
      </c>
      <c r="M216" s="93"/>
      <c r="N216" s="350"/>
      <c r="O216" s="94"/>
      <c r="P216" s="95">
        <v>1</v>
      </c>
      <c r="Q216" s="248"/>
    </row>
    <row r="217" spans="1:17" ht="14.25">
      <c r="A217" s="22" t="s">
        <v>775</v>
      </c>
      <c r="B217" s="2" t="s">
        <v>955</v>
      </c>
      <c r="C217" s="2" t="s">
        <v>859</v>
      </c>
      <c r="D217" s="7" t="s">
        <v>853</v>
      </c>
      <c r="E217" s="10" t="s">
        <v>941</v>
      </c>
      <c r="F217" s="203">
        <v>1</v>
      </c>
      <c r="G217" s="205"/>
      <c r="H217" s="92">
        <v>1</v>
      </c>
      <c r="I217" s="204">
        <v>1</v>
      </c>
      <c r="J217" s="92"/>
      <c r="K217" s="275"/>
      <c r="L217" s="93">
        <v>1</v>
      </c>
      <c r="M217" s="93"/>
      <c r="N217" s="350"/>
      <c r="O217" s="94"/>
      <c r="P217" s="95">
        <v>1</v>
      </c>
      <c r="Q217" s="248"/>
    </row>
    <row r="218" spans="1:17" ht="14.25">
      <c r="A218" s="22" t="s">
        <v>775</v>
      </c>
      <c r="B218" s="2" t="s">
        <v>956</v>
      </c>
      <c r="C218" s="2" t="s">
        <v>859</v>
      </c>
      <c r="D218" s="7" t="s">
        <v>853</v>
      </c>
      <c r="E218" s="10" t="s">
        <v>941</v>
      </c>
      <c r="F218" s="203">
        <v>1</v>
      </c>
      <c r="G218" s="205"/>
      <c r="H218" s="92">
        <v>1</v>
      </c>
      <c r="I218" s="204">
        <v>1</v>
      </c>
      <c r="J218" s="92"/>
      <c r="K218" s="275"/>
      <c r="L218" s="93">
        <v>1</v>
      </c>
      <c r="M218" s="93"/>
      <c r="N218" s="350"/>
      <c r="O218" s="94"/>
      <c r="P218" s="95">
        <v>1</v>
      </c>
      <c r="Q218" s="248"/>
    </row>
    <row r="219" spans="1:17" ht="14.25">
      <c r="A219" s="22" t="s">
        <v>775</v>
      </c>
      <c r="B219" s="2" t="s">
        <v>957</v>
      </c>
      <c r="C219" s="2" t="s">
        <v>859</v>
      </c>
      <c r="D219" s="7" t="s">
        <v>853</v>
      </c>
      <c r="E219" s="10" t="s">
        <v>941</v>
      </c>
      <c r="F219" s="203">
        <v>1</v>
      </c>
      <c r="G219" s="205"/>
      <c r="H219" s="92">
        <v>1</v>
      </c>
      <c r="I219" s="204">
        <v>1</v>
      </c>
      <c r="J219" s="92"/>
      <c r="K219" s="275"/>
      <c r="L219" s="93">
        <v>1</v>
      </c>
      <c r="M219" s="93"/>
      <c r="N219" s="350"/>
      <c r="O219" s="94"/>
      <c r="P219" s="95">
        <v>1</v>
      </c>
      <c r="Q219" s="248"/>
    </row>
    <row r="220" spans="1:17" ht="15" thickBot="1">
      <c r="A220" s="43" t="s">
        <v>775</v>
      </c>
      <c r="B220" s="37" t="s">
        <v>958</v>
      </c>
      <c r="C220" s="37" t="s">
        <v>866</v>
      </c>
      <c r="D220" s="38" t="s">
        <v>853</v>
      </c>
      <c r="E220" s="179" t="s">
        <v>1417</v>
      </c>
      <c r="F220" s="213">
        <v>1</v>
      </c>
      <c r="G220" s="226">
        <v>1</v>
      </c>
      <c r="H220" s="213"/>
      <c r="I220" s="242"/>
      <c r="J220" s="213"/>
      <c r="K220" s="276"/>
      <c r="L220" s="93">
        <v>1</v>
      </c>
      <c r="M220" s="93"/>
      <c r="N220" s="350"/>
      <c r="O220" s="94"/>
      <c r="P220" s="95">
        <v>1</v>
      </c>
      <c r="Q220" s="248"/>
    </row>
    <row r="221" spans="2:17" ht="14.25">
      <c r="B221" s="33"/>
      <c r="C221" s="33"/>
      <c r="D221" s="34"/>
      <c r="E221" s="59">
        <f>SUM(F210:F220)</f>
        <v>11</v>
      </c>
      <c r="F221" s="93"/>
      <c r="G221" s="219"/>
      <c r="H221" s="93"/>
      <c r="I221" s="234"/>
      <c r="J221" s="93"/>
      <c r="K221" s="266"/>
      <c r="L221" s="93"/>
      <c r="M221" s="93"/>
      <c r="N221" s="350"/>
      <c r="O221" s="94"/>
      <c r="P221" s="95"/>
      <c r="Q221" s="248"/>
    </row>
    <row r="222" spans="6:17" ht="15.75" thickBot="1">
      <c r="F222" s="210"/>
      <c r="G222" s="222"/>
      <c r="H222" s="210"/>
      <c r="I222" s="93"/>
      <c r="J222" s="210"/>
      <c r="K222" s="248"/>
      <c r="L222" s="93"/>
      <c r="M222" s="248"/>
      <c r="N222" s="351"/>
      <c r="O222" s="94"/>
      <c r="P222" s="248"/>
      <c r="Q222" s="248"/>
    </row>
    <row r="223" spans="1:17" ht="15" thickTop="1">
      <c r="A223" s="48"/>
      <c r="B223" s="49" t="s">
        <v>830</v>
      </c>
      <c r="C223" s="50"/>
      <c r="D223" s="51"/>
      <c r="E223" s="63"/>
      <c r="F223" s="207"/>
      <c r="G223" s="220"/>
      <c r="H223" s="207"/>
      <c r="I223" s="235"/>
      <c r="J223" s="207"/>
      <c r="K223" s="267"/>
      <c r="L223" s="93"/>
      <c r="M223" s="93"/>
      <c r="N223" s="350"/>
      <c r="O223" s="94"/>
      <c r="P223" s="95"/>
      <c r="Q223" s="248"/>
    </row>
    <row r="224" spans="1:17" ht="14.25">
      <c r="A224" s="52" t="s">
        <v>960</v>
      </c>
      <c r="B224" s="44" t="s">
        <v>1135</v>
      </c>
      <c r="C224" s="30" t="s">
        <v>962</v>
      </c>
      <c r="D224" s="31" t="s">
        <v>963</v>
      </c>
      <c r="E224" s="96" t="s">
        <v>1434</v>
      </c>
      <c r="F224" s="92">
        <v>1</v>
      </c>
      <c r="G224" s="205">
        <v>1</v>
      </c>
      <c r="H224" s="92"/>
      <c r="I224" s="204"/>
      <c r="J224" s="92"/>
      <c r="K224" s="268"/>
      <c r="L224" s="93">
        <v>1</v>
      </c>
      <c r="M224" s="93"/>
      <c r="N224" s="350"/>
      <c r="O224" s="94"/>
      <c r="P224" s="95">
        <v>1</v>
      </c>
      <c r="Q224" s="248"/>
    </row>
    <row r="225" spans="1:17" ht="14.25">
      <c r="A225" s="53" t="s">
        <v>775</v>
      </c>
      <c r="B225" s="44" t="s">
        <v>961</v>
      </c>
      <c r="C225" s="30" t="s">
        <v>962</v>
      </c>
      <c r="D225" s="31" t="s">
        <v>963</v>
      </c>
      <c r="E225" s="96" t="s">
        <v>1435</v>
      </c>
      <c r="F225" s="92">
        <v>1</v>
      </c>
      <c r="G225" s="205">
        <v>1</v>
      </c>
      <c r="H225" s="92"/>
      <c r="I225" s="204"/>
      <c r="J225" s="92"/>
      <c r="K225" s="268"/>
      <c r="L225" s="93">
        <v>1</v>
      </c>
      <c r="M225" s="93"/>
      <c r="N225" s="350"/>
      <c r="O225" s="94"/>
      <c r="P225" s="95">
        <v>1</v>
      </c>
      <c r="Q225" s="248"/>
    </row>
    <row r="226" spans="1:17" ht="14.25">
      <c r="A226" s="53" t="s">
        <v>775</v>
      </c>
      <c r="B226" s="30" t="s">
        <v>965</v>
      </c>
      <c r="C226" s="30" t="s">
        <v>962</v>
      </c>
      <c r="D226" s="31" t="s">
        <v>963</v>
      </c>
      <c r="E226" s="96" t="s">
        <v>1433</v>
      </c>
      <c r="F226" s="92">
        <v>1</v>
      </c>
      <c r="G226" s="205">
        <v>1</v>
      </c>
      <c r="H226" s="91">
        <v>1</v>
      </c>
      <c r="I226" s="204"/>
      <c r="J226" s="92"/>
      <c r="K226" s="268"/>
      <c r="L226" s="93">
        <v>1</v>
      </c>
      <c r="M226" s="93"/>
      <c r="N226" s="350"/>
      <c r="O226" s="94"/>
      <c r="P226" s="95">
        <v>1</v>
      </c>
      <c r="Q226" s="248"/>
    </row>
    <row r="227" spans="1:17" ht="14.25">
      <c r="A227" s="52" t="s">
        <v>964</v>
      </c>
      <c r="B227" s="44" t="s">
        <v>1134</v>
      </c>
      <c r="C227" s="30" t="s">
        <v>859</v>
      </c>
      <c r="D227" s="31" t="s">
        <v>853</v>
      </c>
      <c r="E227" s="96" t="s">
        <v>1138</v>
      </c>
      <c r="F227" s="92">
        <v>1</v>
      </c>
      <c r="G227" s="205">
        <v>1</v>
      </c>
      <c r="H227" s="91">
        <v>1</v>
      </c>
      <c r="I227" s="204"/>
      <c r="J227" s="92"/>
      <c r="K227" s="268"/>
      <c r="L227" s="93">
        <v>1</v>
      </c>
      <c r="M227" s="93"/>
      <c r="N227" s="350"/>
      <c r="O227" s="94"/>
      <c r="P227" s="95">
        <v>1</v>
      </c>
      <c r="Q227" s="248"/>
    </row>
    <row r="228" spans="1:17" ht="14.25">
      <c r="A228" s="52" t="s">
        <v>966</v>
      </c>
      <c r="B228" s="44" t="s">
        <v>1136</v>
      </c>
      <c r="C228" s="30" t="s">
        <v>859</v>
      </c>
      <c r="D228" s="31" t="s">
        <v>853</v>
      </c>
      <c r="E228" s="44" t="s">
        <v>941</v>
      </c>
      <c r="F228" s="92">
        <v>1</v>
      </c>
      <c r="G228" s="205"/>
      <c r="H228" s="92">
        <v>1</v>
      </c>
      <c r="I228" s="204">
        <v>1</v>
      </c>
      <c r="J228" s="92"/>
      <c r="K228" s="268"/>
      <c r="L228" s="93">
        <v>1</v>
      </c>
      <c r="M228" s="93"/>
      <c r="N228" s="350"/>
      <c r="O228" s="94"/>
      <c r="P228" s="95">
        <v>1</v>
      </c>
      <c r="Q228" s="248"/>
    </row>
    <row r="229" spans="1:17" ht="14.25">
      <c r="A229" s="53" t="s">
        <v>775</v>
      </c>
      <c r="B229" s="30" t="s">
        <v>1137</v>
      </c>
      <c r="C229" s="30" t="s">
        <v>846</v>
      </c>
      <c r="D229" s="31" t="s">
        <v>847</v>
      </c>
      <c r="E229" s="96" t="s">
        <v>1138</v>
      </c>
      <c r="F229" s="92">
        <v>1</v>
      </c>
      <c r="G229" s="205">
        <v>1</v>
      </c>
      <c r="H229" s="91">
        <v>1</v>
      </c>
      <c r="I229" s="204"/>
      <c r="J229" s="92"/>
      <c r="K229" s="268"/>
      <c r="L229" s="93">
        <v>1</v>
      </c>
      <c r="M229" s="93"/>
      <c r="N229" s="350"/>
      <c r="O229" s="94"/>
      <c r="P229" s="95">
        <v>1</v>
      </c>
      <c r="Q229" s="248"/>
    </row>
    <row r="230" spans="1:17" ht="14.25">
      <c r="A230" s="53" t="s">
        <v>775</v>
      </c>
      <c r="B230" s="30" t="s">
        <v>967</v>
      </c>
      <c r="C230" s="30" t="s">
        <v>968</v>
      </c>
      <c r="D230" s="31" t="s">
        <v>969</v>
      </c>
      <c r="E230" s="44" t="s">
        <v>941</v>
      </c>
      <c r="F230" s="92">
        <v>1</v>
      </c>
      <c r="G230" s="205"/>
      <c r="H230" s="92">
        <v>1</v>
      </c>
      <c r="I230" s="204">
        <v>1</v>
      </c>
      <c r="J230" s="92"/>
      <c r="K230" s="268"/>
      <c r="L230" s="93">
        <v>1</v>
      </c>
      <c r="M230" s="93"/>
      <c r="N230" s="350"/>
      <c r="O230" s="94"/>
      <c r="P230" s="95">
        <v>1</v>
      </c>
      <c r="Q230" s="248"/>
    </row>
    <row r="231" spans="1:17" ht="14.25">
      <c r="A231" s="52" t="s">
        <v>970</v>
      </c>
      <c r="B231" s="44" t="s">
        <v>971</v>
      </c>
      <c r="C231" s="30" t="s">
        <v>866</v>
      </c>
      <c r="D231" s="31" t="s">
        <v>853</v>
      </c>
      <c r="E231" s="44" t="s">
        <v>941</v>
      </c>
      <c r="F231" s="92">
        <v>1</v>
      </c>
      <c r="G231" s="205"/>
      <c r="H231" s="92">
        <v>1</v>
      </c>
      <c r="I231" s="204">
        <v>1</v>
      </c>
      <c r="J231" s="92"/>
      <c r="K231" s="268"/>
      <c r="L231" s="93">
        <v>1</v>
      </c>
      <c r="M231" s="93"/>
      <c r="N231" s="350"/>
      <c r="O231" s="94"/>
      <c r="P231" s="95">
        <v>1</v>
      </c>
      <c r="Q231" s="248"/>
    </row>
    <row r="232" spans="1:17" ht="14.25">
      <c r="A232" s="53" t="s">
        <v>775</v>
      </c>
      <c r="B232" s="44" t="s">
        <v>1140</v>
      </c>
      <c r="C232" s="30" t="s">
        <v>972</v>
      </c>
      <c r="D232" s="31" t="s">
        <v>969</v>
      </c>
      <c r="E232" s="96" t="s">
        <v>1431</v>
      </c>
      <c r="F232" s="256">
        <v>1</v>
      </c>
      <c r="G232" s="205">
        <v>1</v>
      </c>
      <c r="H232" s="92"/>
      <c r="I232" s="204"/>
      <c r="J232" s="92"/>
      <c r="K232" s="268"/>
      <c r="L232" s="93">
        <v>1</v>
      </c>
      <c r="M232" s="93"/>
      <c r="N232" s="350"/>
      <c r="O232" s="94"/>
      <c r="P232" s="95">
        <v>1</v>
      </c>
      <c r="Q232" s="248"/>
    </row>
    <row r="233" spans="1:17" ht="14.25">
      <c r="A233" s="53" t="s">
        <v>775</v>
      </c>
      <c r="B233" s="2" t="s">
        <v>973</v>
      </c>
      <c r="C233" s="2" t="s">
        <v>972</v>
      </c>
      <c r="D233" s="7" t="s">
        <v>969</v>
      </c>
      <c r="E233" s="195" t="s">
        <v>974</v>
      </c>
      <c r="F233" s="203">
        <v>1</v>
      </c>
      <c r="G233" s="205"/>
      <c r="H233" s="92"/>
      <c r="I233" s="204"/>
      <c r="J233" s="92">
        <v>1</v>
      </c>
      <c r="K233" s="268">
        <v>1</v>
      </c>
      <c r="L233" s="93">
        <v>1</v>
      </c>
      <c r="M233" s="93"/>
      <c r="N233" s="350"/>
      <c r="O233" s="94">
        <v>1</v>
      </c>
      <c r="P233" s="95">
        <v>1</v>
      </c>
      <c r="Q233" s="248"/>
    </row>
    <row r="234" spans="1:17" ht="14.25">
      <c r="A234" s="52" t="s">
        <v>975</v>
      </c>
      <c r="B234" s="2" t="s">
        <v>977</v>
      </c>
      <c r="C234" s="2" t="s">
        <v>852</v>
      </c>
      <c r="D234" s="7" t="s">
        <v>853</v>
      </c>
      <c r="E234" s="10" t="s">
        <v>900</v>
      </c>
      <c r="F234" s="203">
        <v>1</v>
      </c>
      <c r="G234" s="205"/>
      <c r="H234" s="92">
        <v>1</v>
      </c>
      <c r="I234" s="204">
        <v>1</v>
      </c>
      <c r="J234" s="92"/>
      <c r="K234" s="268"/>
      <c r="L234" s="93">
        <v>1</v>
      </c>
      <c r="M234" s="93"/>
      <c r="N234" s="350"/>
      <c r="O234" s="94"/>
      <c r="P234" s="95">
        <v>1</v>
      </c>
      <c r="Q234" s="248"/>
    </row>
    <row r="235" spans="1:17" ht="15">
      <c r="A235" s="53" t="s">
        <v>775</v>
      </c>
      <c r="B235" s="190" t="s">
        <v>1341</v>
      </c>
      <c r="C235" s="2" t="s">
        <v>1212</v>
      </c>
      <c r="D235" s="7" t="s">
        <v>963</v>
      </c>
      <c r="E235" s="10" t="s">
        <v>1342</v>
      </c>
      <c r="F235" s="203">
        <v>1</v>
      </c>
      <c r="G235" s="224"/>
      <c r="H235" s="203">
        <v>1</v>
      </c>
      <c r="I235" s="204">
        <v>1</v>
      </c>
      <c r="J235" s="203"/>
      <c r="K235" s="271"/>
      <c r="L235" s="294">
        <v>1</v>
      </c>
      <c r="M235" s="248"/>
      <c r="N235" s="351"/>
      <c r="O235" s="94"/>
      <c r="P235" s="95">
        <v>1</v>
      </c>
      <c r="Q235" s="248"/>
    </row>
    <row r="236" spans="1:17" ht="14.25">
      <c r="A236" s="52" t="s">
        <v>978</v>
      </c>
      <c r="B236" s="2" t="s">
        <v>987</v>
      </c>
      <c r="C236" s="2" t="s">
        <v>852</v>
      </c>
      <c r="D236" s="7" t="s">
        <v>853</v>
      </c>
      <c r="E236" s="10" t="s">
        <v>941</v>
      </c>
      <c r="F236" s="203">
        <v>1</v>
      </c>
      <c r="G236" s="205"/>
      <c r="H236" s="92">
        <v>1</v>
      </c>
      <c r="I236" s="204">
        <v>1</v>
      </c>
      <c r="J236" s="92"/>
      <c r="K236" s="268"/>
      <c r="L236" s="93">
        <v>1</v>
      </c>
      <c r="M236" s="93"/>
      <c r="N236" s="350"/>
      <c r="O236" s="94"/>
      <c r="P236" s="95">
        <v>1</v>
      </c>
      <c r="Q236" s="248"/>
    </row>
    <row r="237" spans="1:17" ht="14.25">
      <c r="A237" s="52" t="s">
        <v>979</v>
      </c>
      <c r="B237" s="2" t="s">
        <v>1141</v>
      </c>
      <c r="C237" s="2" t="s">
        <v>962</v>
      </c>
      <c r="D237" s="7" t="s">
        <v>963</v>
      </c>
      <c r="E237" s="10" t="s">
        <v>502</v>
      </c>
      <c r="F237" s="256">
        <v>1</v>
      </c>
      <c r="G237" s="205"/>
      <c r="H237" s="92">
        <v>1</v>
      </c>
      <c r="I237" s="204">
        <v>1</v>
      </c>
      <c r="J237" s="92"/>
      <c r="K237" s="268"/>
      <c r="L237" s="93">
        <v>1</v>
      </c>
      <c r="M237" s="93"/>
      <c r="N237" s="350"/>
      <c r="O237" s="94"/>
      <c r="P237" s="95">
        <v>1</v>
      </c>
      <c r="Q237" s="248"/>
    </row>
    <row r="238" spans="1:17" ht="14.25">
      <c r="A238" s="53" t="s">
        <v>775</v>
      </c>
      <c r="B238" s="30" t="s">
        <v>1142</v>
      </c>
      <c r="C238" s="30" t="s">
        <v>962</v>
      </c>
      <c r="D238" s="31" t="s">
        <v>963</v>
      </c>
      <c r="E238" s="96" t="s">
        <v>1430</v>
      </c>
      <c r="F238" s="256">
        <v>1</v>
      </c>
      <c r="G238" s="205">
        <v>1</v>
      </c>
      <c r="H238" s="92"/>
      <c r="I238" s="204"/>
      <c r="J238" s="92"/>
      <c r="K238" s="268"/>
      <c r="L238" s="93">
        <v>1</v>
      </c>
      <c r="M238" s="93"/>
      <c r="N238" s="350"/>
      <c r="O238" s="94"/>
      <c r="P238" s="95">
        <v>1</v>
      </c>
      <c r="Q238" s="248"/>
    </row>
    <row r="239" spans="1:17" ht="14.25">
      <c r="A239" s="52" t="s">
        <v>980</v>
      </c>
      <c r="B239" s="44" t="s">
        <v>981</v>
      </c>
      <c r="C239" s="30" t="s">
        <v>1385</v>
      </c>
      <c r="D239" s="31" t="s">
        <v>963</v>
      </c>
      <c r="E239" s="96" t="s">
        <v>1432</v>
      </c>
      <c r="F239" s="92">
        <v>1</v>
      </c>
      <c r="G239" s="205">
        <v>1</v>
      </c>
      <c r="H239" s="92"/>
      <c r="I239" s="204"/>
      <c r="J239" s="92"/>
      <c r="K239" s="268"/>
      <c r="L239" s="93"/>
      <c r="M239" s="93">
        <v>1</v>
      </c>
      <c r="N239" s="350"/>
      <c r="O239" s="94"/>
      <c r="P239" s="95">
        <v>1</v>
      </c>
      <c r="Q239" s="248"/>
    </row>
    <row r="240" spans="1:17" ht="14.25">
      <c r="A240" s="52" t="s">
        <v>982</v>
      </c>
      <c r="B240" s="30" t="s">
        <v>1143</v>
      </c>
      <c r="C240" s="30" t="s">
        <v>983</v>
      </c>
      <c r="D240" s="31" t="s">
        <v>984</v>
      </c>
      <c r="E240" s="44" t="s">
        <v>941</v>
      </c>
      <c r="F240" s="92">
        <v>1</v>
      </c>
      <c r="G240" s="205"/>
      <c r="H240" s="92">
        <v>1</v>
      </c>
      <c r="I240" s="204">
        <v>1</v>
      </c>
      <c r="J240" s="92"/>
      <c r="K240" s="268"/>
      <c r="L240" s="93">
        <v>1</v>
      </c>
      <c r="M240" s="93"/>
      <c r="N240" s="350"/>
      <c r="O240" s="94"/>
      <c r="P240" s="95">
        <v>1</v>
      </c>
      <c r="Q240" s="248"/>
    </row>
    <row r="241" spans="1:17" ht="14.25">
      <c r="A241" s="52" t="s">
        <v>985</v>
      </c>
      <c r="B241" s="30" t="s">
        <v>1144</v>
      </c>
      <c r="C241" s="30" t="s">
        <v>986</v>
      </c>
      <c r="D241" s="31" t="s">
        <v>969</v>
      </c>
      <c r="E241" s="44" t="s">
        <v>941</v>
      </c>
      <c r="F241" s="92">
        <v>1</v>
      </c>
      <c r="G241" s="205"/>
      <c r="H241" s="92">
        <v>1</v>
      </c>
      <c r="I241" s="204">
        <v>1</v>
      </c>
      <c r="J241" s="92"/>
      <c r="K241" s="268"/>
      <c r="L241" s="93">
        <v>1</v>
      </c>
      <c r="M241" s="93"/>
      <c r="N241" s="350"/>
      <c r="O241" s="94"/>
      <c r="P241" s="95">
        <v>1</v>
      </c>
      <c r="Q241" s="248"/>
    </row>
    <row r="242" spans="1:17" ht="14.25">
      <c r="A242" s="53" t="s">
        <v>775</v>
      </c>
      <c r="B242" s="30" t="s">
        <v>1145</v>
      </c>
      <c r="C242" s="30" t="s">
        <v>986</v>
      </c>
      <c r="D242" s="31" t="s">
        <v>969</v>
      </c>
      <c r="E242" s="44" t="s">
        <v>941</v>
      </c>
      <c r="F242" s="92">
        <v>1</v>
      </c>
      <c r="G242" s="205"/>
      <c r="H242" s="92">
        <v>1</v>
      </c>
      <c r="I242" s="204">
        <v>1</v>
      </c>
      <c r="J242" s="92"/>
      <c r="K242" s="268"/>
      <c r="L242" s="93">
        <v>1</v>
      </c>
      <c r="M242" s="93"/>
      <c r="N242" s="350"/>
      <c r="O242" s="94"/>
      <c r="P242" s="95">
        <v>1</v>
      </c>
      <c r="Q242" s="248"/>
    </row>
    <row r="243" spans="1:17" ht="14.25">
      <c r="A243" s="53" t="s">
        <v>775</v>
      </c>
      <c r="B243" s="30" t="s">
        <v>989</v>
      </c>
      <c r="C243" s="30" t="s">
        <v>986</v>
      </c>
      <c r="D243" s="31" t="s">
        <v>969</v>
      </c>
      <c r="E243" s="44" t="s">
        <v>503</v>
      </c>
      <c r="F243" s="256">
        <v>1</v>
      </c>
      <c r="G243" s="205"/>
      <c r="H243" s="92">
        <v>1</v>
      </c>
      <c r="I243" s="204">
        <v>1</v>
      </c>
      <c r="J243" s="92"/>
      <c r="K243" s="268"/>
      <c r="L243" s="93">
        <v>1</v>
      </c>
      <c r="M243" s="93"/>
      <c r="N243" s="350"/>
      <c r="O243" s="94"/>
      <c r="P243" s="95">
        <v>1</v>
      </c>
      <c r="Q243" s="248"/>
    </row>
    <row r="244" spans="1:17" ht="14.25">
      <c r="A244" s="24" t="s">
        <v>1237</v>
      </c>
      <c r="B244" s="189" t="s">
        <v>1216</v>
      </c>
      <c r="C244" s="30" t="s">
        <v>968</v>
      </c>
      <c r="D244" s="31" t="s">
        <v>969</v>
      </c>
      <c r="E244" s="96" t="s">
        <v>58</v>
      </c>
      <c r="F244" s="92">
        <v>1</v>
      </c>
      <c r="G244" s="205">
        <v>1</v>
      </c>
      <c r="H244" s="28"/>
      <c r="I244" s="240"/>
      <c r="J244" s="92"/>
      <c r="K244" s="273"/>
      <c r="L244" s="294">
        <v>1</v>
      </c>
      <c r="M244" s="245"/>
      <c r="N244" s="350"/>
      <c r="O244" s="94"/>
      <c r="P244" s="95">
        <v>1</v>
      </c>
      <c r="Q244" s="248"/>
    </row>
    <row r="245" spans="1:21" ht="18" customHeight="1" thickBot="1">
      <c r="A245" s="438" t="s">
        <v>1471</v>
      </c>
      <c r="B245" s="439" t="s">
        <v>1470</v>
      </c>
      <c r="C245" s="55" t="s">
        <v>852</v>
      </c>
      <c r="D245" s="56" t="s">
        <v>853</v>
      </c>
      <c r="E245" s="440" t="s">
        <v>1472</v>
      </c>
      <c r="F245" s="441">
        <v>1</v>
      </c>
      <c r="G245" s="221">
        <v>1</v>
      </c>
      <c r="H245" s="442"/>
      <c r="I245" s="442"/>
      <c r="J245" s="443"/>
      <c r="K245" s="444"/>
      <c r="L245" s="57"/>
      <c r="M245" s="57"/>
      <c r="N245" s="57"/>
      <c r="P245" s="445"/>
      <c r="Q245" s="446">
        <v>1</v>
      </c>
      <c r="R245" s="447"/>
      <c r="S245" s="447"/>
      <c r="T245" s="447"/>
      <c r="U245" s="447"/>
    </row>
    <row r="246" spans="5:17" ht="15.75" thickTop="1">
      <c r="E246" s="59"/>
      <c r="F246" s="210"/>
      <c r="G246" s="210"/>
      <c r="H246" s="210"/>
      <c r="I246" s="210"/>
      <c r="J246" s="210"/>
      <c r="K246" s="248"/>
      <c r="L246" s="93"/>
      <c r="M246" s="248"/>
      <c r="N246" s="351"/>
      <c r="O246" s="94"/>
      <c r="P246" s="248"/>
      <c r="Q246" s="248"/>
    </row>
    <row r="247" spans="6:17" ht="15">
      <c r="F247" s="210"/>
      <c r="G247" s="210"/>
      <c r="H247" s="210"/>
      <c r="I247" s="210"/>
      <c r="J247" s="248"/>
      <c r="K247" s="210"/>
      <c r="L247" s="245"/>
      <c r="M247" s="248"/>
      <c r="N247" s="351"/>
      <c r="O247" s="245"/>
      <c r="P247" s="292"/>
      <c r="Q247" s="248"/>
    </row>
    <row r="248" spans="6:17" ht="15.75" thickBot="1">
      <c r="F248" s="210"/>
      <c r="G248" s="222"/>
      <c r="H248" s="210"/>
      <c r="I248" s="248"/>
      <c r="J248" s="210"/>
      <c r="K248" s="248"/>
      <c r="L248" s="93"/>
      <c r="M248" s="248"/>
      <c r="N248" s="351"/>
      <c r="O248" s="94"/>
      <c r="P248" s="248"/>
      <c r="Q248" s="248"/>
    </row>
    <row r="249" spans="1:17" ht="15" thickTop="1">
      <c r="A249" s="115"/>
      <c r="B249" s="84" t="s">
        <v>830</v>
      </c>
      <c r="C249" s="116"/>
      <c r="D249" s="117"/>
      <c r="E249" s="118"/>
      <c r="F249" s="217"/>
      <c r="G249" s="230"/>
      <c r="H249" s="217"/>
      <c r="I249" s="249"/>
      <c r="J249" s="217"/>
      <c r="K249" s="283"/>
      <c r="L249" s="92"/>
      <c r="M249" s="93"/>
      <c r="N249" s="350"/>
      <c r="O249" s="94"/>
      <c r="P249" s="95"/>
      <c r="Q249" s="248"/>
    </row>
    <row r="250" spans="1:17" ht="14.25">
      <c r="A250" s="67" t="s">
        <v>988</v>
      </c>
      <c r="B250" s="30" t="s">
        <v>1147</v>
      </c>
      <c r="C250" s="30" t="s">
        <v>968</v>
      </c>
      <c r="D250" s="31" t="s">
        <v>969</v>
      </c>
      <c r="E250" s="44" t="s">
        <v>504</v>
      </c>
      <c r="F250" s="256">
        <v>1</v>
      </c>
      <c r="G250" s="205"/>
      <c r="H250" s="92">
        <v>1</v>
      </c>
      <c r="I250" s="204">
        <v>1</v>
      </c>
      <c r="J250" s="92"/>
      <c r="K250" s="264"/>
      <c r="L250" s="92">
        <v>1</v>
      </c>
      <c r="M250" s="93"/>
      <c r="N250" s="350"/>
      <c r="O250" s="94"/>
      <c r="P250" s="95">
        <v>1</v>
      </c>
      <c r="Q250" s="248"/>
    </row>
    <row r="251" spans="1:17" ht="14.25">
      <c r="A251" s="89" t="s">
        <v>775</v>
      </c>
      <c r="B251" s="30" t="s">
        <v>1148</v>
      </c>
      <c r="C251" s="30" t="s">
        <v>986</v>
      </c>
      <c r="D251" s="31" t="s">
        <v>969</v>
      </c>
      <c r="E251" s="198" t="s">
        <v>990</v>
      </c>
      <c r="F251" s="92">
        <v>1</v>
      </c>
      <c r="G251" s="205"/>
      <c r="H251" s="92"/>
      <c r="I251" s="204"/>
      <c r="J251" s="92">
        <v>1</v>
      </c>
      <c r="K251" s="264">
        <v>1</v>
      </c>
      <c r="L251" s="92">
        <v>1</v>
      </c>
      <c r="M251" s="93"/>
      <c r="N251" s="350">
        <v>1</v>
      </c>
      <c r="O251" s="94"/>
      <c r="P251" s="95"/>
      <c r="Q251" s="248"/>
    </row>
    <row r="252" spans="1:17" ht="14.25">
      <c r="A252" s="89" t="s">
        <v>775</v>
      </c>
      <c r="B252" s="30" t="s">
        <v>1151</v>
      </c>
      <c r="C252" s="30" t="s">
        <v>968</v>
      </c>
      <c r="D252" s="31" t="s">
        <v>969</v>
      </c>
      <c r="E252" s="44" t="s">
        <v>941</v>
      </c>
      <c r="F252" s="92">
        <v>1</v>
      </c>
      <c r="G252" s="205"/>
      <c r="H252" s="92">
        <v>1</v>
      </c>
      <c r="I252" s="204">
        <v>1</v>
      </c>
      <c r="J252" s="92"/>
      <c r="K252" s="264"/>
      <c r="L252" s="92">
        <v>1</v>
      </c>
      <c r="M252" s="93"/>
      <c r="N252" s="350"/>
      <c r="O252" s="94"/>
      <c r="P252" s="95">
        <v>1</v>
      </c>
      <c r="Q252" s="248"/>
    </row>
    <row r="253" spans="1:17" ht="14.25">
      <c r="A253" s="89" t="s">
        <v>775</v>
      </c>
      <c r="B253" s="30" t="s">
        <v>991</v>
      </c>
      <c r="C253" s="30" t="s">
        <v>986</v>
      </c>
      <c r="D253" s="31" t="s">
        <v>969</v>
      </c>
      <c r="E253" s="44" t="s">
        <v>941</v>
      </c>
      <c r="F253" s="92">
        <v>1</v>
      </c>
      <c r="G253" s="205"/>
      <c r="H253" s="92">
        <v>1</v>
      </c>
      <c r="I253" s="204">
        <v>1</v>
      </c>
      <c r="J253" s="92"/>
      <c r="K253" s="264"/>
      <c r="L253" s="92">
        <v>1</v>
      </c>
      <c r="M253" s="245"/>
      <c r="N253" s="350"/>
      <c r="O253" s="94"/>
      <c r="P253" s="95">
        <v>1</v>
      </c>
      <c r="Q253" s="248"/>
    </row>
    <row r="254" spans="1:17" ht="14.25">
      <c r="A254" s="89" t="s">
        <v>775</v>
      </c>
      <c r="B254" s="30" t="s">
        <v>1149</v>
      </c>
      <c r="C254" s="30" t="s">
        <v>968</v>
      </c>
      <c r="D254" s="31" t="s">
        <v>969</v>
      </c>
      <c r="E254" s="44" t="s">
        <v>504</v>
      </c>
      <c r="F254" s="256">
        <v>1</v>
      </c>
      <c r="G254" s="205"/>
      <c r="H254" s="92">
        <v>1</v>
      </c>
      <c r="I254" s="204">
        <v>1</v>
      </c>
      <c r="J254" s="92"/>
      <c r="K254" s="264"/>
      <c r="L254" s="92">
        <v>1</v>
      </c>
      <c r="M254" s="93"/>
      <c r="N254" s="350"/>
      <c r="O254" s="94"/>
      <c r="P254" s="95">
        <v>1</v>
      </c>
      <c r="Q254" s="248"/>
    </row>
    <row r="255" spans="1:17" ht="14.25">
      <c r="A255" s="89" t="s">
        <v>775</v>
      </c>
      <c r="B255" s="189" t="s">
        <v>1222</v>
      </c>
      <c r="C255" s="30" t="s">
        <v>1212</v>
      </c>
      <c r="D255" s="31" t="s">
        <v>963</v>
      </c>
      <c r="E255" s="198" t="s">
        <v>1150</v>
      </c>
      <c r="F255" s="92">
        <v>0</v>
      </c>
      <c r="G255" s="205">
        <v>1</v>
      </c>
      <c r="H255" s="92"/>
      <c r="I255" s="240"/>
      <c r="J255" s="92">
        <v>0</v>
      </c>
      <c r="K255" s="284"/>
      <c r="L255" s="92">
        <v>0</v>
      </c>
      <c r="M255" s="93"/>
      <c r="N255" s="350">
        <v>0</v>
      </c>
      <c r="O255" s="94"/>
      <c r="P255" s="95"/>
      <c r="Q255" s="248"/>
    </row>
    <row r="256" spans="1:17" ht="14.25">
      <c r="A256" s="89" t="s">
        <v>775</v>
      </c>
      <c r="B256" s="189" t="s">
        <v>1239</v>
      </c>
      <c r="C256" s="30" t="s">
        <v>1212</v>
      </c>
      <c r="D256" s="31" t="s">
        <v>963</v>
      </c>
      <c r="E256" s="378" t="s">
        <v>418</v>
      </c>
      <c r="F256" s="256">
        <v>1</v>
      </c>
      <c r="G256" s="205">
        <v>1</v>
      </c>
      <c r="H256" s="92"/>
      <c r="I256" s="240"/>
      <c r="J256" s="92"/>
      <c r="K256" s="284"/>
      <c r="L256" s="92">
        <v>1</v>
      </c>
      <c r="M256" s="93"/>
      <c r="N256" s="350"/>
      <c r="O256" s="94"/>
      <c r="P256" s="95">
        <v>1</v>
      </c>
      <c r="Q256" s="248"/>
    </row>
    <row r="257" spans="1:17" ht="14.25">
      <c r="A257" s="67" t="s">
        <v>992</v>
      </c>
      <c r="B257" s="30" t="s">
        <v>993</v>
      </c>
      <c r="C257" s="30" t="s">
        <v>972</v>
      </c>
      <c r="D257" s="31" t="s">
        <v>969</v>
      </c>
      <c r="E257" s="44" t="s">
        <v>506</v>
      </c>
      <c r="F257" s="256">
        <v>1</v>
      </c>
      <c r="G257" s="205"/>
      <c r="H257" s="92">
        <v>1</v>
      </c>
      <c r="I257" s="204">
        <v>1</v>
      </c>
      <c r="J257" s="92"/>
      <c r="K257" s="264"/>
      <c r="L257" s="92">
        <v>1</v>
      </c>
      <c r="M257" s="93"/>
      <c r="N257" s="350"/>
      <c r="O257" s="94"/>
      <c r="P257" s="95">
        <v>1</v>
      </c>
      <c r="Q257" s="248"/>
    </row>
    <row r="258" spans="1:17" ht="14.25">
      <c r="A258" s="67" t="s">
        <v>994</v>
      </c>
      <c r="B258" s="30" t="s">
        <v>1152</v>
      </c>
      <c r="C258" s="30" t="s">
        <v>995</v>
      </c>
      <c r="D258" s="31" t="s">
        <v>984</v>
      </c>
      <c r="E258" s="96" t="s">
        <v>530</v>
      </c>
      <c r="F258" s="256">
        <v>1</v>
      </c>
      <c r="G258" s="205">
        <v>1</v>
      </c>
      <c r="H258" s="91">
        <v>1</v>
      </c>
      <c r="I258" s="204"/>
      <c r="J258" s="92"/>
      <c r="K258" s="264"/>
      <c r="L258" s="92">
        <v>1</v>
      </c>
      <c r="M258" s="93"/>
      <c r="N258" s="350"/>
      <c r="O258" s="94"/>
      <c r="P258" s="95">
        <v>1</v>
      </c>
      <c r="Q258" s="248"/>
    </row>
    <row r="259" spans="1:17" ht="14.25">
      <c r="A259" s="67" t="s">
        <v>996</v>
      </c>
      <c r="B259" s="30" t="s">
        <v>1148</v>
      </c>
      <c r="C259" s="30" t="s">
        <v>986</v>
      </c>
      <c r="D259" s="31" t="s">
        <v>969</v>
      </c>
      <c r="E259" s="198" t="s">
        <v>997</v>
      </c>
      <c r="F259" s="92">
        <v>1</v>
      </c>
      <c r="G259" s="205"/>
      <c r="H259" s="92"/>
      <c r="I259" s="204"/>
      <c r="J259" s="92">
        <v>1</v>
      </c>
      <c r="K259" s="264">
        <v>1</v>
      </c>
      <c r="L259" s="92">
        <v>1</v>
      </c>
      <c r="M259" s="93"/>
      <c r="N259" s="350">
        <v>1</v>
      </c>
      <c r="O259" s="94"/>
      <c r="P259" s="95"/>
      <c r="Q259" s="248"/>
    </row>
    <row r="260" spans="1:17" ht="14.25">
      <c r="A260" s="67"/>
      <c r="B260" s="30"/>
      <c r="C260" s="30"/>
      <c r="D260" s="31"/>
      <c r="E260" s="198" t="s">
        <v>998</v>
      </c>
      <c r="F260" s="92"/>
      <c r="G260" s="205"/>
      <c r="H260" s="92"/>
      <c r="I260" s="204"/>
      <c r="J260" s="92"/>
      <c r="K260" s="264"/>
      <c r="L260" s="92"/>
      <c r="M260" s="93"/>
      <c r="N260" s="350"/>
      <c r="O260" s="94"/>
      <c r="P260" s="95"/>
      <c r="Q260" s="248"/>
    </row>
    <row r="261" spans="1:17" ht="14.25">
      <c r="A261" s="89" t="s">
        <v>775</v>
      </c>
      <c r="B261" s="30" t="s">
        <v>531</v>
      </c>
      <c r="C261" s="30" t="s">
        <v>968</v>
      </c>
      <c r="D261" s="31" t="s">
        <v>969</v>
      </c>
      <c r="E261" s="44" t="s">
        <v>941</v>
      </c>
      <c r="F261" s="92">
        <v>1</v>
      </c>
      <c r="G261" s="205"/>
      <c r="H261" s="92">
        <v>1</v>
      </c>
      <c r="I261" s="204">
        <v>1</v>
      </c>
      <c r="J261" s="92"/>
      <c r="K261" s="264"/>
      <c r="L261" s="92">
        <v>1</v>
      </c>
      <c r="M261" s="93"/>
      <c r="N261" s="350"/>
      <c r="O261" s="94"/>
      <c r="P261" s="95">
        <v>1</v>
      </c>
      <c r="Q261" s="248"/>
    </row>
    <row r="262" spans="1:17" ht="14.25">
      <c r="A262" s="89" t="s">
        <v>775</v>
      </c>
      <c r="B262" s="30" t="s">
        <v>999</v>
      </c>
      <c r="C262" s="30" t="s">
        <v>986</v>
      </c>
      <c r="D262" s="31" t="s">
        <v>969</v>
      </c>
      <c r="E262" s="44" t="s">
        <v>941</v>
      </c>
      <c r="F262" s="92">
        <v>1</v>
      </c>
      <c r="G262" s="205"/>
      <c r="H262" s="92">
        <v>1</v>
      </c>
      <c r="I262" s="204">
        <v>1</v>
      </c>
      <c r="J262" s="92"/>
      <c r="K262" s="264"/>
      <c r="L262" s="92">
        <v>1</v>
      </c>
      <c r="M262" s="245"/>
      <c r="N262" s="350"/>
      <c r="O262" s="94"/>
      <c r="P262" s="95">
        <v>1</v>
      </c>
      <c r="Q262" s="248"/>
    </row>
    <row r="263" spans="1:17" ht="14.25">
      <c r="A263" s="89" t="s">
        <v>775</v>
      </c>
      <c r="B263" s="30" t="s">
        <v>532</v>
      </c>
      <c r="C263" s="30" t="s">
        <v>986</v>
      </c>
      <c r="D263" s="31" t="s">
        <v>969</v>
      </c>
      <c r="E263" s="44" t="s">
        <v>507</v>
      </c>
      <c r="F263" s="256">
        <v>1</v>
      </c>
      <c r="G263" s="205"/>
      <c r="H263" s="92">
        <v>1</v>
      </c>
      <c r="I263" s="204">
        <v>1</v>
      </c>
      <c r="J263" s="92"/>
      <c r="K263" s="264"/>
      <c r="L263" s="92">
        <v>1</v>
      </c>
      <c r="M263" s="245"/>
      <c r="N263" s="350"/>
      <c r="O263" s="94"/>
      <c r="P263" s="95">
        <v>1</v>
      </c>
      <c r="Q263" s="248"/>
    </row>
    <row r="264" spans="1:17" ht="14.25">
      <c r="A264" s="89" t="s">
        <v>775</v>
      </c>
      <c r="B264" s="30" t="s">
        <v>1000</v>
      </c>
      <c r="C264" s="30" t="s">
        <v>986</v>
      </c>
      <c r="D264" s="31" t="s">
        <v>969</v>
      </c>
      <c r="E264" s="44" t="s">
        <v>941</v>
      </c>
      <c r="F264" s="92">
        <v>1</v>
      </c>
      <c r="G264" s="205"/>
      <c r="H264" s="92">
        <v>1</v>
      </c>
      <c r="I264" s="204">
        <v>1</v>
      </c>
      <c r="J264" s="92"/>
      <c r="K264" s="264"/>
      <c r="L264" s="92">
        <v>1</v>
      </c>
      <c r="M264" s="93"/>
      <c r="N264" s="350"/>
      <c r="O264" s="94"/>
      <c r="P264" s="95">
        <v>1</v>
      </c>
      <c r="Q264" s="248"/>
    </row>
    <row r="265" spans="1:17" ht="14.25">
      <c r="A265" s="67" t="s">
        <v>1219</v>
      </c>
      <c r="B265" s="189" t="s">
        <v>1221</v>
      </c>
      <c r="C265" s="30" t="s">
        <v>962</v>
      </c>
      <c r="D265" s="31" t="s">
        <v>1220</v>
      </c>
      <c r="E265" s="96" t="s">
        <v>1417</v>
      </c>
      <c r="F265" s="92">
        <v>1</v>
      </c>
      <c r="G265" s="205">
        <v>1</v>
      </c>
      <c r="H265" s="92"/>
      <c r="I265" s="244"/>
      <c r="J265" s="92"/>
      <c r="K265" s="284"/>
      <c r="L265" s="92">
        <v>1</v>
      </c>
      <c r="M265" s="245"/>
      <c r="N265" s="350"/>
      <c r="O265" s="94"/>
      <c r="P265" s="95">
        <v>1</v>
      </c>
      <c r="Q265" s="248"/>
    </row>
    <row r="266" spans="1:17" ht="14.25">
      <c r="A266" s="89" t="s">
        <v>775</v>
      </c>
      <c r="B266" s="189" t="s">
        <v>1232</v>
      </c>
      <c r="C266" s="30" t="s">
        <v>962</v>
      </c>
      <c r="D266" s="31" t="s">
        <v>1220</v>
      </c>
      <c r="E266" s="96" t="s">
        <v>1417</v>
      </c>
      <c r="F266" s="92">
        <v>1</v>
      </c>
      <c r="G266" s="205">
        <v>1</v>
      </c>
      <c r="H266" s="92"/>
      <c r="I266" s="244"/>
      <c r="J266" s="92"/>
      <c r="K266" s="284"/>
      <c r="L266" s="92">
        <v>1</v>
      </c>
      <c r="M266" s="245"/>
      <c r="N266" s="350"/>
      <c r="O266" s="94"/>
      <c r="P266" s="95">
        <v>1</v>
      </c>
      <c r="Q266" s="248"/>
    </row>
    <row r="267" spans="1:17" ht="14.25">
      <c r="A267" s="89" t="s">
        <v>775</v>
      </c>
      <c r="B267" s="189" t="s">
        <v>1229</v>
      </c>
      <c r="C267" s="30" t="s">
        <v>1212</v>
      </c>
      <c r="D267" s="31" t="s">
        <v>963</v>
      </c>
      <c r="E267" s="96" t="s">
        <v>1417</v>
      </c>
      <c r="F267" s="92">
        <v>1</v>
      </c>
      <c r="G267" s="205">
        <v>1</v>
      </c>
      <c r="H267" s="92"/>
      <c r="I267" s="250"/>
      <c r="J267" s="250"/>
      <c r="K267" s="284"/>
      <c r="L267" s="92">
        <v>1</v>
      </c>
      <c r="M267" s="245"/>
      <c r="N267" s="350"/>
      <c r="O267" s="94"/>
      <c r="P267" s="95">
        <v>1</v>
      </c>
      <c r="Q267" s="248"/>
    </row>
    <row r="268" spans="1:17" ht="14.25">
      <c r="A268" s="89" t="s">
        <v>775</v>
      </c>
      <c r="B268" s="189" t="s">
        <v>1246</v>
      </c>
      <c r="C268" s="30" t="s">
        <v>1212</v>
      </c>
      <c r="D268" s="31" t="s">
        <v>963</v>
      </c>
      <c r="E268" s="44" t="s">
        <v>941</v>
      </c>
      <c r="F268" s="92">
        <v>1</v>
      </c>
      <c r="G268" s="205"/>
      <c r="H268" s="92">
        <v>1</v>
      </c>
      <c r="I268" s="204">
        <v>1</v>
      </c>
      <c r="J268" s="92"/>
      <c r="K268" s="284"/>
      <c r="L268" s="92">
        <v>1</v>
      </c>
      <c r="M268" s="245"/>
      <c r="N268" s="350"/>
      <c r="O268" s="94"/>
      <c r="P268" s="95">
        <v>1</v>
      </c>
      <c r="Q268" s="248"/>
    </row>
    <row r="269" spans="1:17" ht="14.25">
      <c r="A269" s="89" t="s">
        <v>775</v>
      </c>
      <c r="B269" s="189" t="s">
        <v>1247</v>
      </c>
      <c r="C269" s="30" t="s">
        <v>1212</v>
      </c>
      <c r="D269" s="31" t="s">
        <v>963</v>
      </c>
      <c r="E269" s="44" t="s">
        <v>941</v>
      </c>
      <c r="F269" s="92">
        <v>1</v>
      </c>
      <c r="G269" s="205"/>
      <c r="H269" s="92">
        <v>1</v>
      </c>
      <c r="I269" s="204">
        <v>1</v>
      </c>
      <c r="J269" s="92"/>
      <c r="K269" s="284"/>
      <c r="L269" s="92">
        <v>1</v>
      </c>
      <c r="M269" s="245"/>
      <c r="N269" s="350"/>
      <c r="O269" s="94"/>
      <c r="P269" s="95">
        <v>1</v>
      </c>
      <c r="Q269" s="248"/>
    </row>
    <row r="270" spans="1:17" ht="14.25">
      <c r="A270" s="89" t="s">
        <v>775</v>
      </c>
      <c r="B270" s="189" t="s">
        <v>1245</v>
      </c>
      <c r="C270" s="30" t="s">
        <v>962</v>
      </c>
      <c r="D270" s="31" t="s">
        <v>1220</v>
      </c>
      <c r="E270" s="44" t="s">
        <v>506</v>
      </c>
      <c r="F270" s="256">
        <v>1</v>
      </c>
      <c r="G270" s="205"/>
      <c r="H270" s="92">
        <v>1</v>
      </c>
      <c r="I270" s="204">
        <v>1</v>
      </c>
      <c r="J270" s="92"/>
      <c r="K270" s="284"/>
      <c r="L270" s="92">
        <v>1</v>
      </c>
      <c r="M270" s="245"/>
      <c r="N270" s="350"/>
      <c r="O270" s="94"/>
      <c r="P270" s="95">
        <v>1</v>
      </c>
      <c r="Q270" s="248"/>
    </row>
    <row r="271" spans="1:17" ht="14.25">
      <c r="A271" s="67" t="s">
        <v>1001</v>
      </c>
      <c r="B271" s="30" t="s">
        <v>534</v>
      </c>
      <c r="C271" s="30" t="s">
        <v>986</v>
      </c>
      <c r="D271" s="31" t="s">
        <v>969</v>
      </c>
      <c r="E271" s="44" t="s">
        <v>941</v>
      </c>
      <c r="F271" s="92">
        <v>1</v>
      </c>
      <c r="G271" s="205"/>
      <c r="H271" s="92">
        <v>1</v>
      </c>
      <c r="I271" s="204">
        <v>1</v>
      </c>
      <c r="J271" s="92"/>
      <c r="K271" s="264"/>
      <c r="L271" s="92">
        <v>1</v>
      </c>
      <c r="M271" s="93"/>
      <c r="N271" s="350"/>
      <c r="O271" s="94"/>
      <c r="P271" s="95">
        <v>1</v>
      </c>
      <c r="Q271" s="248"/>
    </row>
    <row r="272" spans="1:17" ht="14.25">
      <c r="A272" s="89" t="s">
        <v>775</v>
      </c>
      <c r="B272" s="44" t="s">
        <v>535</v>
      </c>
      <c r="C272" s="30" t="s">
        <v>968</v>
      </c>
      <c r="D272" s="31" t="s">
        <v>969</v>
      </c>
      <c r="E272" s="96" t="s">
        <v>1429</v>
      </c>
      <c r="F272" s="256">
        <v>1</v>
      </c>
      <c r="G272" s="205">
        <v>1</v>
      </c>
      <c r="H272" s="92"/>
      <c r="I272" s="204"/>
      <c r="J272" s="92"/>
      <c r="K272" s="264"/>
      <c r="L272" s="92">
        <v>1</v>
      </c>
      <c r="M272" s="93"/>
      <c r="N272" s="350"/>
      <c r="O272" s="94"/>
      <c r="P272" s="95">
        <v>1</v>
      </c>
      <c r="Q272" s="248"/>
    </row>
    <row r="273" spans="1:17" ht="14.25">
      <c r="A273" s="67" t="s">
        <v>1002</v>
      </c>
      <c r="B273" s="30" t="s">
        <v>533</v>
      </c>
      <c r="C273" s="30" t="s">
        <v>972</v>
      </c>
      <c r="D273" s="31" t="s">
        <v>969</v>
      </c>
      <c r="E273" s="64" t="s">
        <v>537</v>
      </c>
      <c r="F273" s="92">
        <v>1</v>
      </c>
      <c r="G273" s="205"/>
      <c r="H273" s="92">
        <v>1</v>
      </c>
      <c r="I273" s="204">
        <v>1</v>
      </c>
      <c r="J273" s="92"/>
      <c r="K273" s="264"/>
      <c r="L273" s="297">
        <v>1</v>
      </c>
      <c r="M273" s="93"/>
      <c r="N273" s="350"/>
      <c r="O273" s="94"/>
      <c r="P273" s="95">
        <v>1</v>
      </c>
      <c r="Q273" s="248"/>
    </row>
    <row r="274" spans="1:17" ht="14.25">
      <c r="A274" s="89" t="s">
        <v>775</v>
      </c>
      <c r="B274" s="30" t="s">
        <v>536</v>
      </c>
      <c r="C274" s="30" t="s">
        <v>972</v>
      </c>
      <c r="D274" s="31" t="s">
        <v>969</v>
      </c>
      <c r="E274" s="44" t="s">
        <v>941</v>
      </c>
      <c r="F274" s="92">
        <v>1</v>
      </c>
      <c r="G274" s="205"/>
      <c r="H274" s="92">
        <v>1</v>
      </c>
      <c r="I274" s="204">
        <v>1</v>
      </c>
      <c r="J274" s="92"/>
      <c r="K274" s="264"/>
      <c r="L274" s="92">
        <v>1</v>
      </c>
      <c r="M274" s="93"/>
      <c r="N274" s="350"/>
      <c r="O274" s="94"/>
      <c r="P274" s="95">
        <v>1</v>
      </c>
      <c r="Q274" s="248"/>
    </row>
    <row r="275" spans="1:17" ht="14.25">
      <c r="A275" s="89" t="s">
        <v>775</v>
      </c>
      <c r="B275" s="2" t="s">
        <v>538</v>
      </c>
      <c r="C275" s="2" t="s">
        <v>972</v>
      </c>
      <c r="D275" s="7" t="s">
        <v>969</v>
      </c>
      <c r="E275" s="171" t="s">
        <v>1418</v>
      </c>
      <c r="F275" s="203">
        <v>1</v>
      </c>
      <c r="G275" s="205"/>
      <c r="H275" s="92"/>
      <c r="I275" s="204"/>
      <c r="J275" s="92"/>
      <c r="K275" s="264">
        <v>1</v>
      </c>
      <c r="L275" s="297">
        <v>1</v>
      </c>
      <c r="M275" s="93"/>
      <c r="N275" s="350">
        <v>1</v>
      </c>
      <c r="O275" s="94"/>
      <c r="P275" s="95"/>
      <c r="Q275" s="248"/>
    </row>
    <row r="276" spans="1:17" ht="14.25">
      <c r="A276" s="89" t="s">
        <v>775</v>
      </c>
      <c r="B276" s="30" t="s">
        <v>1005</v>
      </c>
      <c r="C276" s="30" t="s">
        <v>986</v>
      </c>
      <c r="D276" s="31" t="s">
        <v>969</v>
      </c>
      <c r="E276" s="96" t="s">
        <v>1428</v>
      </c>
      <c r="F276" s="256">
        <v>1</v>
      </c>
      <c r="G276" s="205">
        <v>1</v>
      </c>
      <c r="H276" s="92"/>
      <c r="I276" s="204"/>
      <c r="J276" s="92"/>
      <c r="K276" s="264"/>
      <c r="L276" s="92">
        <v>1</v>
      </c>
      <c r="M276" s="93"/>
      <c r="N276" s="350"/>
      <c r="O276" s="94"/>
      <c r="P276" s="95">
        <v>1</v>
      </c>
      <c r="Q276" s="248"/>
    </row>
    <row r="277" spans="1:17" ht="14.25">
      <c r="A277" s="89" t="s">
        <v>775</v>
      </c>
      <c r="B277" s="10" t="s">
        <v>1003</v>
      </c>
      <c r="C277" s="2" t="s">
        <v>1163</v>
      </c>
      <c r="D277" s="7" t="s">
        <v>963</v>
      </c>
      <c r="E277" s="195" t="s">
        <v>671</v>
      </c>
      <c r="F277" s="203">
        <v>1</v>
      </c>
      <c r="G277" s="205"/>
      <c r="H277" s="92"/>
      <c r="I277" s="204"/>
      <c r="J277" s="92">
        <v>1</v>
      </c>
      <c r="K277" s="264">
        <v>1</v>
      </c>
      <c r="L277" s="92">
        <v>1</v>
      </c>
      <c r="M277" s="93"/>
      <c r="N277" s="350"/>
      <c r="O277" s="94">
        <v>1</v>
      </c>
      <c r="P277" s="95">
        <v>1</v>
      </c>
      <c r="Q277" s="248"/>
    </row>
    <row r="278" spans="1:17" ht="14.25">
      <c r="A278" s="89" t="s">
        <v>775</v>
      </c>
      <c r="B278" s="10" t="s">
        <v>1006</v>
      </c>
      <c r="C278" s="2" t="s">
        <v>986</v>
      </c>
      <c r="D278" s="7" t="s">
        <v>969</v>
      </c>
      <c r="E278" s="10" t="s">
        <v>504</v>
      </c>
      <c r="F278" s="256">
        <v>1</v>
      </c>
      <c r="G278" s="205"/>
      <c r="H278" s="92">
        <v>1</v>
      </c>
      <c r="I278" s="204">
        <v>1</v>
      </c>
      <c r="J278" s="92"/>
      <c r="K278" s="264"/>
      <c r="L278" s="92">
        <v>1</v>
      </c>
      <c r="M278" s="93"/>
      <c r="N278" s="350"/>
      <c r="O278" s="94"/>
      <c r="P278" s="95">
        <v>1</v>
      </c>
      <c r="Q278" s="248"/>
    </row>
    <row r="279" spans="1:17" ht="14.25">
      <c r="A279" s="89" t="s">
        <v>775</v>
      </c>
      <c r="B279" s="10" t="s">
        <v>1007</v>
      </c>
      <c r="C279" s="2" t="s">
        <v>1163</v>
      </c>
      <c r="D279" s="7" t="s">
        <v>963</v>
      </c>
      <c r="E279" s="18" t="s">
        <v>1205</v>
      </c>
      <c r="F279" s="203">
        <v>1</v>
      </c>
      <c r="G279" s="205"/>
      <c r="H279" s="92"/>
      <c r="I279" s="204"/>
      <c r="J279" s="92">
        <v>1</v>
      </c>
      <c r="K279" s="264">
        <v>1</v>
      </c>
      <c r="L279" s="92">
        <v>1</v>
      </c>
      <c r="M279" s="93"/>
      <c r="N279" s="350">
        <v>1</v>
      </c>
      <c r="O279" s="94"/>
      <c r="P279" s="95"/>
      <c r="Q279" s="248"/>
    </row>
    <row r="280" spans="1:17" ht="14.25">
      <c r="A280" s="89" t="s">
        <v>775</v>
      </c>
      <c r="B280" s="2" t="s">
        <v>1008</v>
      </c>
      <c r="C280" s="2" t="s">
        <v>972</v>
      </c>
      <c r="D280" s="7" t="s">
        <v>969</v>
      </c>
      <c r="E280" s="195" t="s">
        <v>1009</v>
      </c>
      <c r="F280" s="203">
        <v>1</v>
      </c>
      <c r="G280" s="205">
        <v>1</v>
      </c>
      <c r="H280" s="92"/>
      <c r="I280" s="204"/>
      <c r="J280" s="92">
        <v>1</v>
      </c>
      <c r="K280" s="264"/>
      <c r="L280" s="297">
        <v>1</v>
      </c>
      <c r="M280" s="93"/>
      <c r="N280" s="350"/>
      <c r="O280" s="94">
        <v>1</v>
      </c>
      <c r="P280" s="95">
        <v>1</v>
      </c>
      <c r="Q280" s="248"/>
    </row>
    <row r="281" spans="1:17" ht="14.25">
      <c r="A281" s="67"/>
      <c r="B281" s="2"/>
      <c r="C281" s="2"/>
      <c r="D281" s="7"/>
      <c r="E281" s="195" t="s">
        <v>1263</v>
      </c>
      <c r="F281" s="203"/>
      <c r="G281" s="205"/>
      <c r="H281" s="92"/>
      <c r="I281" s="204"/>
      <c r="J281" s="92"/>
      <c r="K281" s="264"/>
      <c r="L281" s="92"/>
      <c r="M281" s="93"/>
      <c r="N281" s="350"/>
      <c r="O281" s="94"/>
      <c r="P281" s="95"/>
      <c r="Q281" s="248"/>
    </row>
    <row r="282" spans="1:17" ht="14.25">
      <c r="A282" s="67" t="s">
        <v>1010</v>
      </c>
      <c r="B282" s="65" t="s">
        <v>5</v>
      </c>
      <c r="C282" s="2" t="s">
        <v>995</v>
      </c>
      <c r="D282" s="7" t="s">
        <v>984</v>
      </c>
      <c r="E282" s="10" t="s">
        <v>941</v>
      </c>
      <c r="F282" s="203">
        <v>1</v>
      </c>
      <c r="G282" s="205"/>
      <c r="H282" s="92">
        <v>1</v>
      </c>
      <c r="I282" s="204">
        <v>1</v>
      </c>
      <c r="J282" s="92"/>
      <c r="K282" s="264"/>
      <c r="L282" s="92">
        <v>1</v>
      </c>
      <c r="M282" s="93"/>
      <c r="N282" s="350"/>
      <c r="O282" s="94"/>
      <c r="P282" s="95">
        <v>1</v>
      </c>
      <c r="Q282" s="248"/>
    </row>
    <row r="283" spans="1:17" ht="14.25">
      <c r="A283" s="89" t="s">
        <v>775</v>
      </c>
      <c r="B283" s="190" t="s">
        <v>1011</v>
      </c>
      <c r="C283" s="2" t="s">
        <v>986</v>
      </c>
      <c r="D283" s="7" t="s">
        <v>969</v>
      </c>
      <c r="E283" s="10" t="s">
        <v>941</v>
      </c>
      <c r="F283" s="203">
        <v>1</v>
      </c>
      <c r="G283" s="205"/>
      <c r="H283" s="92">
        <v>1</v>
      </c>
      <c r="I283" s="204">
        <v>1</v>
      </c>
      <c r="J283" s="92"/>
      <c r="K283" s="264"/>
      <c r="L283" s="92">
        <v>1</v>
      </c>
      <c r="M283" s="93"/>
      <c r="N283" s="350"/>
      <c r="O283" s="94"/>
      <c r="P283" s="95">
        <v>1</v>
      </c>
      <c r="Q283" s="248"/>
    </row>
    <row r="284" spans="1:17" ht="14.25">
      <c r="A284" s="67" t="s">
        <v>1012</v>
      </c>
      <c r="B284" s="96" t="s">
        <v>6</v>
      </c>
      <c r="C284" s="30" t="s">
        <v>986</v>
      </c>
      <c r="D284" s="31" t="s">
        <v>969</v>
      </c>
      <c r="E284" s="96" t="s">
        <v>1417</v>
      </c>
      <c r="F284" s="92">
        <v>1</v>
      </c>
      <c r="G284" s="205">
        <v>1</v>
      </c>
      <c r="H284" s="92"/>
      <c r="I284" s="204"/>
      <c r="J284" s="92"/>
      <c r="K284" s="264"/>
      <c r="L284" s="92">
        <v>1</v>
      </c>
      <c r="M284" s="93"/>
      <c r="N284" s="350"/>
      <c r="O284" s="94"/>
      <c r="P284" s="95">
        <v>1</v>
      </c>
      <c r="Q284" s="248"/>
    </row>
    <row r="285" spans="1:17" ht="14.25">
      <c r="A285" s="89" t="s">
        <v>775</v>
      </c>
      <c r="B285" s="189" t="s">
        <v>7</v>
      </c>
      <c r="C285" s="30" t="s">
        <v>972</v>
      </c>
      <c r="D285" s="31" t="s">
        <v>969</v>
      </c>
      <c r="E285" s="198" t="s">
        <v>1039</v>
      </c>
      <c r="F285" s="256">
        <v>1</v>
      </c>
      <c r="G285" s="205"/>
      <c r="H285" s="92"/>
      <c r="I285" s="204"/>
      <c r="J285" s="92">
        <v>1</v>
      </c>
      <c r="K285" s="264">
        <v>1</v>
      </c>
      <c r="L285" s="92">
        <v>1</v>
      </c>
      <c r="M285" s="93"/>
      <c r="N285" s="350">
        <v>1</v>
      </c>
      <c r="O285" s="94"/>
      <c r="P285" s="95"/>
      <c r="Q285" s="248"/>
    </row>
    <row r="286" spans="1:17" ht="14.25">
      <c r="A286" s="89" t="s">
        <v>775</v>
      </c>
      <c r="B286" s="189" t="s">
        <v>1244</v>
      </c>
      <c r="C286" s="30" t="s">
        <v>1231</v>
      </c>
      <c r="D286" s="31" t="s">
        <v>963</v>
      </c>
      <c r="E286" s="96" t="s">
        <v>1417</v>
      </c>
      <c r="F286" s="92">
        <v>1</v>
      </c>
      <c r="G286" s="205">
        <v>1</v>
      </c>
      <c r="H286" s="92"/>
      <c r="I286" s="240"/>
      <c r="J286" s="92"/>
      <c r="K286" s="284"/>
      <c r="L286" s="92">
        <v>1</v>
      </c>
      <c r="M286" s="93"/>
      <c r="N286" s="350"/>
      <c r="O286" s="94"/>
      <c r="P286" s="95">
        <v>1</v>
      </c>
      <c r="Q286" s="248"/>
    </row>
    <row r="287" spans="1:17" ht="14.25">
      <c r="A287" s="67" t="s">
        <v>1013</v>
      </c>
      <c r="B287" s="189" t="s">
        <v>1147</v>
      </c>
      <c r="C287" s="30" t="s">
        <v>968</v>
      </c>
      <c r="D287" s="31" t="s">
        <v>969</v>
      </c>
      <c r="E287" s="44" t="s">
        <v>1208</v>
      </c>
      <c r="F287" s="92">
        <v>1</v>
      </c>
      <c r="G287" s="205"/>
      <c r="H287" s="92">
        <v>1</v>
      </c>
      <c r="I287" s="204">
        <v>1</v>
      </c>
      <c r="J287" s="92"/>
      <c r="K287" s="264"/>
      <c r="L287" s="297">
        <v>1</v>
      </c>
      <c r="M287" s="93"/>
      <c r="N287" s="350"/>
      <c r="O287" s="94"/>
      <c r="P287" s="95">
        <v>1</v>
      </c>
      <c r="Q287" s="248"/>
    </row>
    <row r="288" spans="1:17" ht="14.25">
      <c r="A288" s="89" t="s">
        <v>775</v>
      </c>
      <c r="B288" s="96" t="s">
        <v>8</v>
      </c>
      <c r="C288" s="30" t="s">
        <v>968</v>
      </c>
      <c r="D288" s="31" t="s">
        <v>969</v>
      </c>
      <c r="E288" s="44" t="s">
        <v>1209</v>
      </c>
      <c r="F288" s="92">
        <v>1</v>
      </c>
      <c r="G288" s="205"/>
      <c r="H288" s="92">
        <v>1</v>
      </c>
      <c r="I288" s="204">
        <v>1</v>
      </c>
      <c r="J288" s="92"/>
      <c r="K288" s="264"/>
      <c r="L288" s="297">
        <v>1</v>
      </c>
      <c r="M288" s="93"/>
      <c r="N288" s="350"/>
      <c r="O288" s="94"/>
      <c r="P288" s="95">
        <v>1</v>
      </c>
      <c r="Q288" s="248"/>
    </row>
    <row r="289" spans="1:17" ht="14.25">
      <c r="A289" s="89" t="s">
        <v>775</v>
      </c>
      <c r="B289" s="189" t="s">
        <v>9</v>
      </c>
      <c r="C289" s="30" t="s">
        <v>972</v>
      </c>
      <c r="D289" s="31" t="s">
        <v>969</v>
      </c>
      <c r="E289" s="96" t="s">
        <v>1417</v>
      </c>
      <c r="F289" s="92">
        <v>1</v>
      </c>
      <c r="G289" s="205">
        <v>1</v>
      </c>
      <c r="H289" s="92"/>
      <c r="I289" s="204"/>
      <c r="J289" s="92"/>
      <c r="K289" s="264"/>
      <c r="L289" s="92">
        <v>1</v>
      </c>
      <c r="M289" s="93"/>
      <c r="N289" s="350"/>
      <c r="O289" s="94"/>
      <c r="P289" s="95">
        <v>1</v>
      </c>
      <c r="Q289" s="248"/>
    </row>
    <row r="290" spans="1:17" ht="14.25">
      <c r="A290" s="89" t="s">
        <v>775</v>
      </c>
      <c r="B290" s="190" t="s">
        <v>1343</v>
      </c>
      <c r="C290" s="30" t="s">
        <v>962</v>
      </c>
      <c r="D290" s="31" t="s">
        <v>1220</v>
      </c>
      <c r="E290" s="10" t="s">
        <v>218</v>
      </c>
      <c r="F290" s="203">
        <v>1</v>
      </c>
      <c r="G290" s="224"/>
      <c r="H290" s="203"/>
      <c r="I290" s="92"/>
      <c r="J290" s="203">
        <v>1</v>
      </c>
      <c r="K290" s="285"/>
      <c r="L290" s="294">
        <v>1</v>
      </c>
      <c r="M290" s="248"/>
      <c r="N290" s="350">
        <v>1</v>
      </c>
      <c r="O290" s="94"/>
      <c r="P290" s="248"/>
      <c r="Q290" s="298"/>
    </row>
    <row r="291" spans="1:17" ht="15">
      <c r="A291" s="67" t="s">
        <v>1344</v>
      </c>
      <c r="B291" s="190" t="s">
        <v>1345</v>
      </c>
      <c r="C291" s="30" t="s">
        <v>1212</v>
      </c>
      <c r="D291" s="31" t="s">
        <v>1220</v>
      </c>
      <c r="E291" s="44" t="s">
        <v>941</v>
      </c>
      <c r="F291" s="203">
        <v>1</v>
      </c>
      <c r="G291" s="224"/>
      <c r="H291" s="203">
        <v>1</v>
      </c>
      <c r="I291" s="204">
        <v>1</v>
      </c>
      <c r="J291" s="203"/>
      <c r="K291" s="285"/>
      <c r="L291" s="93">
        <v>1</v>
      </c>
      <c r="M291" s="248"/>
      <c r="N291" s="351"/>
      <c r="O291" s="94"/>
      <c r="P291" s="95">
        <v>1</v>
      </c>
      <c r="Q291" s="248"/>
    </row>
    <row r="292" spans="1:17" ht="14.25">
      <c r="A292" s="67" t="s">
        <v>1015</v>
      </c>
      <c r="B292" s="189" t="s">
        <v>12</v>
      </c>
      <c r="C292" s="2" t="s">
        <v>1163</v>
      </c>
      <c r="D292" s="31" t="s">
        <v>963</v>
      </c>
      <c r="E292" s="96" t="s">
        <v>1417</v>
      </c>
      <c r="F292" s="92">
        <v>1</v>
      </c>
      <c r="G292" s="205">
        <v>1</v>
      </c>
      <c r="H292" s="92"/>
      <c r="I292" s="204"/>
      <c r="J292" s="92"/>
      <c r="K292" s="264"/>
      <c r="L292" s="92">
        <v>1</v>
      </c>
      <c r="M292" s="93"/>
      <c r="N292" s="350"/>
      <c r="O292" s="94"/>
      <c r="P292" s="95">
        <v>1</v>
      </c>
      <c r="Q292" s="248"/>
    </row>
    <row r="293" spans="1:17" ht="16.5" customHeight="1" thickBot="1">
      <c r="A293" s="119" t="s">
        <v>775</v>
      </c>
      <c r="B293" s="191" t="s">
        <v>13</v>
      </c>
      <c r="C293" s="69" t="s">
        <v>1163</v>
      </c>
      <c r="D293" s="70" t="s">
        <v>963</v>
      </c>
      <c r="E293" s="104" t="s">
        <v>941</v>
      </c>
      <c r="F293" s="206">
        <v>1</v>
      </c>
      <c r="G293" s="218"/>
      <c r="H293" s="206">
        <v>1</v>
      </c>
      <c r="I293" s="233">
        <v>1</v>
      </c>
      <c r="J293" s="206"/>
      <c r="K293" s="265"/>
      <c r="L293" s="92">
        <v>1</v>
      </c>
      <c r="M293" s="93"/>
      <c r="N293" s="350"/>
      <c r="O293" s="94"/>
      <c r="P293" s="95">
        <v>1</v>
      </c>
      <c r="Q293" s="248"/>
    </row>
    <row r="294" spans="2:17" ht="15" thickTop="1">
      <c r="B294" s="33"/>
      <c r="C294" s="33"/>
      <c r="D294" s="34"/>
      <c r="E294" s="59">
        <f>SUM(F250:F293)</f>
        <v>41</v>
      </c>
      <c r="F294" s="93"/>
      <c r="G294" s="219"/>
      <c r="H294" s="93"/>
      <c r="I294" s="240"/>
      <c r="J294" s="93"/>
      <c r="K294" s="245"/>
      <c r="L294" s="93"/>
      <c r="M294" s="245"/>
      <c r="N294" s="350"/>
      <c r="O294" s="94"/>
      <c r="P294" s="95"/>
      <c r="Q294" s="248"/>
    </row>
    <row r="295" spans="2:17" ht="15" thickBot="1">
      <c r="B295" s="102"/>
      <c r="F295" s="210"/>
      <c r="G295" s="219"/>
      <c r="H295" s="93"/>
      <c r="I295" s="245"/>
      <c r="J295" s="93"/>
      <c r="K295" s="245"/>
      <c r="L295" s="93"/>
      <c r="M295" s="245"/>
      <c r="N295" s="350"/>
      <c r="O295" s="94"/>
      <c r="P295" s="95"/>
      <c r="Q295" s="248"/>
    </row>
    <row r="296" spans="1:17" ht="15" thickTop="1">
      <c r="A296" s="125"/>
      <c r="B296" s="105" t="s">
        <v>830</v>
      </c>
      <c r="C296" s="106"/>
      <c r="D296" s="107"/>
      <c r="E296" s="108"/>
      <c r="F296" s="263"/>
      <c r="G296" s="228"/>
      <c r="H296" s="215"/>
      <c r="I296" s="246"/>
      <c r="J296" s="215"/>
      <c r="K296" s="279"/>
      <c r="L296" s="92"/>
      <c r="M296" s="92"/>
      <c r="N296" s="352"/>
      <c r="O296" s="94"/>
      <c r="P296" s="95"/>
      <c r="Q296" s="248"/>
    </row>
    <row r="297" spans="1:17" ht="14.25">
      <c r="A297" s="114" t="s">
        <v>1016</v>
      </c>
      <c r="B297" s="2" t="s">
        <v>1017</v>
      </c>
      <c r="C297" s="2" t="s">
        <v>972</v>
      </c>
      <c r="D297" s="7" t="s">
        <v>969</v>
      </c>
      <c r="E297" s="10" t="s">
        <v>941</v>
      </c>
      <c r="F297" s="203">
        <v>1</v>
      </c>
      <c r="G297" s="205"/>
      <c r="H297" s="92">
        <v>1</v>
      </c>
      <c r="I297" s="204">
        <v>1</v>
      </c>
      <c r="J297" s="92"/>
      <c r="K297" s="280"/>
      <c r="L297" s="92">
        <v>1</v>
      </c>
      <c r="M297" s="92"/>
      <c r="N297" s="352"/>
      <c r="O297" s="94"/>
      <c r="P297" s="95">
        <v>1</v>
      </c>
      <c r="Q297" s="248"/>
    </row>
    <row r="298" spans="1:17" ht="14.25">
      <c r="A298" s="114" t="s">
        <v>1018</v>
      </c>
      <c r="B298" s="2" t="s">
        <v>1144</v>
      </c>
      <c r="C298" s="2" t="s">
        <v>986</v>
      </c>
      <c r="D298" s="7" t="s">
        <v>969</v>
      </c>
      <c r="E298" s="10" t="s">
        <v>1019</v>
      </c>
      <c r="F298" s="203">
        <v>1</v>
      </c>
      <c r="G298" s="205"/>
      <c r="H298" s="92">
        <v>1</v>
      </c>
      <c r="I298" s="204">
        <v>1</v>
      </c>
      <c r="J298" s="92"/>
      <c r="K298" s="280"/>
      <c r="L298" s="92">
        <v>1</v>
      </c>
      <c r="M298" s="92"/>
      <c r="N298" s="352"/>
      <c r="O298" s="94"/>
      <c r="P298" s="95">
        <v>1</v>
      </c>
      <c r="Q298" s="248"/>
    </row>
    <row r="299" spans="1:17" ht="14.25">
      <c r="A299" s="110" t="s">
        <v>775</v>
      </c>
      <c r="B299" s="2" t="s">
        <v>17</v>
      </c>
      <c r="C299" s="2" t="s">
        <v>995</v>
      </c>
      <c r="D299" s="7" t="s">
        <v>984</v>
      </c>
      <c r="E299" s="65" t="s">
        <v>18</v>
      </c>
      <c r="F299" s="203">
        <v>1</v>
      </c>
      <c r="G299" s="205">
        <v>1</v>
      </c>
      <c r="H299" s="91">
        <v>1</v>
      </c>
      <c r="I299" s="204"/>
      <c r="J299" s="92"/>
      <c r="K299" s="280"/>
      <c r="L299" s="92">
        <v>1</v>
      </c>
      <c r="M299" s="92"/>
      <c r="N299" s="352"/>
      <c r="O299" s="94"/>
      <c r="P299" s="95">
        <v>1</v>
      </c>
      <c r="Q299" s="248"/>
    </row>
    <row r="300" spans="1:17" ht="14.25">
      <c r="A300" s="114" t="s">
        <v>1020</v>
      </c>
      <c r="B300" s="10" t="s">
        <v>1021</v>
      </c>
      <c r="C300" s="2" t="s">
        <v>1163</v>
      </c>
      <c r="D300" s="7" t="s">
        <v>963</v>
      </c>
      <c r="E300" s="10" t="s">
        <v>506</v>
      </c>
      <c r="F300" s="256">
        <v>1</v>
      </c>
      <c r="G300" s="205"/>
      <c r="H300" s="92">
        <v>1</v>
      </c>
      <c r="I300" s="204">
        <v>1</v>
      </c>
      <c r="J300" s="92"/>
      <c r="K300" s="280"/>
      <c r="L300" s="92">
        <v>1</v>
      </c>
      <c r="M300" s="92"/>
      <c r="N300" s="352"/>
      <c r="O300" s="94"/>
      <c r="P300" s="95">
        <v>1</v>
      </c>
      <c r="Q300" s="248"/>
    </row>
    <row r="301" spans="1:17" ht="14.25">
      <c r="A301" s="114" t="s">
        <v>1022</v>
      </c>
      <c r="B301" s="2" t="s">
        <v>19</v>
      </c>
      <c r="C301" s="2" t="s">
        <v>972</v>
      </c>
      <c r="D301" s="7" t="s">
        <v>969</v>
      </c>
      <c r="E301" s="65" t="s">
        <v>1427</v>
      </c>
      <c r="F301" s="203">
        <v>1</v>
      </c>
      <c r="G301" s="205">
        <v>1</v>
      </c>
      <c r="H301" s="91">
        <v>1</v>
      </c>
      <c r="I301" s="204"/>
      <c r="J301" s="92"/>
      <c r="K301" s="280"/>
      <c r="L301" s="92">
        <v>1</v>
      </c>
      <c r="M301" s="92"/>
      <c r="N301" s="352"/>
      <c r="O301" s="94"/>
      <c r="P301" s="95">
        <v>1</v>
      </c>
      <c r="Q301" s="248"/>
    </row>
    <row r="302" spans="1:17" ht="14.25">
      <c r="A302" s="114" t="s">
        <v>1023</v>
      </c>
      <c r="B302" s="2" t="s">
        <v>23</v>
      </c>
      <c r="C302" s="2" t="s">
        <v>1024</v>
      </c>
      <c r="D302" s="7" t="s">
        <v>984</v>
      </c>
      <c r="E302" s="10" t="s">
        <v>941</v>
      </c>
      <c r="F302" s="203">
        <v>1</v>
      </c>
      <c r="G302" s="205"/>
      <c r="H302" s="92">
        <v>1</v>
      </c>
      <c r="I302" s="204">
        <v>1</v>
      </c>
      <c r="J302" s="92"/>
      <c r="K302" s="280"/>
      <c r="L302" s="92">
        <v>1</v>
      </c>
      <c r="M302" s="92"/>
      <c r="N302" s="352"/>
      <c r="O302" s="94"/>
      <c r="P302" s="95">
        <v>1</v>
      </c>
      <c r="Q302" s="248"/>
    </row>
    <row r="303" spans="1:17" ht="14.25">
      <c r="A303" s="110" t="s">
        <v>775</v>
      </c>
      <c r="B303" s="2" t="s">
        <v>24</v>
      </c>
      <c r="C303" s="2" t="s">
        <v>1024</v>
      </c>
      <c r="D303" s="7" t="s">
        <v>984</v>
      </c>
      <c r="E303" s="65" t="s">
        <v>941</v>
      </c>
      <c r="F303" s="203">
        <v>1</v>
      </c>
      <c r="G303" s="205"/>
      <c r="H303" s="92">
        <v>1</v>
      </c>
      <c r="I303" s="204">
        <v>1</v>
      </c>
      <c r="J303" s="92"/>
      <c r="K303" s="280"/>
      <c r="L303" s="92">
        <v>1</v>
      </c>
      <c r="M303" s="92"/>
      <c r="N303" s="352"/>
      <c r="O303" s="94"/>
      <c r="P303" s="95">
        <v>1</v>
      </c>
      <c r="Q303" s="248"/>
    </row>
    <row r="304" spans="1:17" ht="14.25">
      <c r="A304" s="110" t="s">
        <v>775</v>
      </c>
      <c r="B304" s="2" t="s">
        <v>25</v>
      </c>
      <c r="C304" s="2" t="s">
        <v>1024</v>
      </c>
      <c r="D304" s="7" t="s">
        <v>984</v>
      </c>
      <c r="E304" s="10" t="s">
        <v>941</v>
      </c>
      <c r="F304" s="203">
        <v>1</v>
      </c>
      <c r="G304" s="205"/>
      <c r="H304" s="92">
        <v>1</v>
      </c>
      <c r="I304" s="204">
        <v>1</v>
      </c>
      <c r="J304" s="92"/>
      <c r="K304" s="280"/>
      <c r="L304" s="92">
        <v>1</v>
      </c>
      <c r="M304" s="92"/>
      <c r="N304" s="352"/>
      <c r="O304" s="94"/>
      <c r="P304" s="95">
        <v>1</v>
      </c>
      <c r="Q304" s="248"/>
    </row>
    <row r="305" spans="1:17" ht="14.25">
      <c r="A305" s="110" t="s">
        <v>775</v>
      </c>
      <c r="B305" s="30" t="s">
        <v>22</v>
      </c>
      <c r="C305" s="2" t="s">
        <v>1163</v>
      </c>
      <c r="D305" s="31" t="s">
        <v>963</v>
      </c>
      <c r="E305" s="96" t="s">
        <v>1417</v>
      </c>
      <c r="F305" s="92">
        <v>1</v>
      </c>
      <c r="G305" s="205">
        <v>1</v>
      </c>
      <c r="H305" s="92"/>
      <c r="I305" s="204"/>
      <c r="J305" s="92"/>
      <c r="K305" s="280"/>
      <c r="L305" s="92">
        <v>1</v>
      </c>
      <c r="M305" s="92"/>
      <c r="N305" s="352"/>
      <c r="O305" s="94"/>
      <c r="P305" s="95">
        <v>1</v>
      </c>
      <c r="Q305" s="248"/>
    </row>
    <row r="306" spans="1:17" ht="14.25">
      <c r="A306" s="109" t="s">
        <v>1224</v>
      </c>
      <c r="B306" s="42" t="s">
        <v>1225</v>
      </c>
      <c r="C306" s="30" t="s">
        <v>972</v>
      </c>
      <c r="D306" s="31" t="s">
        <v>969</v>
      </c>
      <c r="E306" s="60" t="s">
        <v>257</v>
      </c>
      <c r="F306" s="92">
        <v>1</v>
      </c>
      <c r="G306" s="205">
        <v>1</v>
      </c>
      <c r="H306" s="92"/>
      <c r="I306" s="240"/>
      <c r="J306" s="92"/>
      <c r="K306" s="286"/>
      <c r="L306" s="297">
        <v>1</v>
      </c>
      <c r="M306" s="244"/>
      <c r="N306" s="352"/>
      <c r="O306" s="94"/>
      <c r="P306" s="95">
        <v>1</v>
      </c>
      <c r="Q306" s="248"/>
    </row>
    <row r="307" spans="1:17" ht="15" thickBot="1">
      <c r="A307" s="148" t="s">
        <v>775</v>
      </c>
      <c r="B307" s="112" t="s">
        <v>26</v>
      </c>
      <c r="C307" s="112" t="s">
        <v>972</v>
      </c>
      <c r="D307" s="113" t="s">
        <v>969</v>
      </c>
      <c r="E307" s="149" t="s">
        <v>1258</v>
      </c>
      <c r="F307" s="216">
        <v>1</v>
      </c>
      <c r="G307" s="229"/>
      <c r="H307" s="216">
        <v>1</v>
      </c>
      <c r="I307" s="251"/>
      <c r="J307" s="216"/>
      <c r="K307" s="287"/>
      <c r="L307" s="297">
        <v>1</v>
      </c>
      <c r="M307" s="244"/>
      <c r="N307" s="352"/>
      <c r="O307" s="94"/>
      <c r="P307" s="95">
        <v>1</v>
      </c>
      <c r="Q307" s="248"/>
    </row>
    <row r="308" spans="1:17" ht="15.75" thickTop="1">
      <c r="A308" s="27"/>
      <c r="B308" s="2"/>
      <c r="C308" s="2"/>
      <c r="D308" s="7"/>
      <c r="E308" s="44">
        <f>SUM(F297:F307)</f>
        <v>11</v>
      </c>
      <c r="F308" s="203"/>
      <c r="G308" s="224"/>
      <c r="H308" s="203"/>
      <c r="I308" s="203"/>
      <c r="J308" s="288"/>
      <c r="K308" s="203"/>
      <c r="L308" s="244"/>
      <c r="M308" s="288"/>
      <c r="N308" s="353"/>
      <c r="O308" s="245"/>
      <c r="P308" s="292"/>
      <c r="Q308" s="248"/>
    </row>
    <row r="309" spans="6:17" ht="15.75" thickBot="1">
      <c r="F309" s="210"/>
      <c r="G309" s="222"/>
      <c r="H309" s="203"/>
      <c r="I309" s="210"/>
      <c r="J309" s="248"/>
      <c r="K309" s="210"/>
      <c r="L309" s="245"/>
      <c r="M309" s="248"/>
      <c r="N309" s="351"/>
      <c r="O309" s="245"/>
      <c r="P309" s="292"/>
      <c r="Q309" s="248"/>
    </row>
    <row r="310" spans="1:17" ht="14.25">
      <c r="A310" s="20"/>
      <c r="B310" s="39" t="s">
        <v>830</v>
      </c>
      <c r="C310" s="40"/>
      <c r="D310" s="41"/>
      <c r="E310" s="47"/>
      <c r="F310" s="212"/>
      <c r="G310" s="225"/>
      <c r="H310" s="212"/>
      <c r="I310" s="252"/>
      <c r="J310" s="212"/>
      <c r="K310" s="289"/>
      <c r="L310" s="93"/>
      <c r="M310" s="245"/>
      <c r="N310" s="350"/>
      <c r="O310" s="94"/>
      <c r="P310" s="95"/>
      <c r="Q310" s="248"/>
    </row>
    <row r="311" spans="1:17" ht="14.25">
      <c r="A311" s="21" t="s">
        <v>1249</v>
      </c>
      <c r="B311" s="42" t="s">
        <v>1250</v>
      </c>
      <c r="C311" s="30" t="s">
        <v>648</v>
      </c>
      <c r="D311" s="31" t="s">
        <v>963</v>
      </c>
      <c r="E311" s="44" t="s">
        <v>941</v>
      </c>
      <c r="F311" s="92">
        <v>1</v>
      </c>
      <c r="G311" s="205"/>
      <c r="H311" s="92">
        <v>1</v>
      </c>
      <c r="I311" s="204">
        <v>1</v>
      </c>
      <c r="J311" s="92"/>
      <c r="K311" s="275"/>
      <c r="L311" s="93">
        <v>1</v>
      </c>
      <c r="M311" s="93"/>
      <c r="N311" s="350"/>
      <c r="O311" s="94"/>
      <c r="P311" s="95">
        <v>1</v>
      </c>
      <c r="Q311" s="248"/>
    </row>
    <row r="312" spans="1:17" ht="14.25">
      <c r="A312" s="19" t="s">
        <v>577</v>
      </c>
      <c r="B312" s="30" t="s">
        <v>30</v>
      </c>
      <c r="C312" s="30" t="s">
        <v>1024</v>
      </c>
      <c r="D312" s="31" t="s">
        <v>984</v>
      </c>
      <c r="E312" s="201" t="s">
        <v>1037</v>
      </c>
      <c r="F312" s="92">
        <v>1</v>
      </c>
      <c r="G312" s="205"/>
      <c r="H312" s="92"/>
      <c r="I312" s="204"/>
      <c r="J312" s="92">
        <v>1</v>
      </c>
      <c r="K312" s="275">
        <v>1</v>
      </c>
      <c r="L312" s="93">
        <v>1</v>
      </c>
      <c r="M312" s="93"/>
      <c r="N312" s="350">
        <v>1</v>
      </c>
      <c r="O312" s="94"/>
      <c r="P312" s="95"/>
      <c r="Q312" s="248"/>
    </row>
    <row r="313" spans="1:16" s="57" customFormat="1" ht="12.75">
      <c r="A313" s="428" t="s">
        <v>1233</v>
      </c>
      <c r="B313" s="42" t="s">
        <v>1234</v>
      </c>
      <c r="C313" s="30" t="s">
        <v>1235</v>
      </c>
      <c r="D313" s="31" t="s">
        <v>1236</v>
      </c>
      <c r="E313" s="185" t="s">
        <v>1465</v>
      </c>
      <c r="F313" s="430">
        <v>1</v>
      </c>
      <c r="G313" s="205">
        <v>1</v>
      </c>
      <c r="H313" s="431"/>
      <c r="I313" s="35"/>
      <c r="K313" s="35"/>
      <c r="M313" s="93">
        <v>1</v>
      </c>
      <c r="P313" s="432">
        <v>1</v>
      </c>
    </row>
    <row r="314" spans="1:17" ht="14.25">
      <c r="A314" s="19" t="s">
        <v>1213</v>
      </c>
      <c r="B314" s="42" t="s">
        <v>31</v>
      </c>
      <c r="C314" s="30" t="s">
        <v>1212</v>
      </c>
      <c r="D314" s="31" t="s">
        <v>963</v>
      </c>
      <c r="E314" s="96" t="s">
        <v>1417</v>
      </c>
      <c r="F314" s="92">
        <v>1</v>
      </c>
      <c r="G314" s="205">
        <v>1</v>
      </c>
      <c r="H314" s="92"/>
      <c r="I314" s="92"/>
      <c r="J314" s="92"/>
      <c r="K314" s="278"/>
      <c r="L314" s="93">
        <v>1</v>
      </c>
      <c r="M314" s="245"/>
      <c r="N314" s="350"/>
      <c r="O314" s="94"/>
      <c r="P314" s="95">
        <v>1</v>
      </c>
      <c r="Q314" s="248"/>
    </row>
    <row r="315" spans="1:17" ht="14.25">
      <c r="A315" s="22" t="s">
        <v>775</v>
      </c>
      <c r="B315" s="42" t="s">
        <v>1251</v>
      </c>
      <c r="C315" s="30" t="s">
        <v>1212</v>
      </c>
      <c r="D315" s="31" t="s">
        <v>963</v>
      </c>
      <c r="E315" s="44" t="s">
        <v>941</v>
      </c>
      <c r="F315" s="92">
        <v>1</v>
      </c>
      <c r="G315" s="205"/>
      <c r="H315" s="92">
        <v>1</v>
      </c>
      <c r="I315" s="204">
        <v>1</v>
      </c>
      <c r="J315" s="92"/>
      <c r="K315" s="278"/>
      <c r="L315" s="93">
        <v>1</v>
      </c>
      <c r="M315" s="245"/>
      <c r="N315" s="350"/>
      <c r="O315" s="94"/>
      <c r="P315" s="95">
        <v>1</v>
      </c>
      <c r="Q315" s="248"/>
    </row>
    <row r="316" spans="1:17" ht="14.25">
      <c r="A316" s="19" t="s">
        <v>575</v>
      </c>
      <c r="B316" s="30" t="s">
        <v>1025</v>
      </c>
      <c r="C316" s="30" t="s">
        <v>986</v>
      </c>
      <c r="D316" s="31" t="s">
        <v>969</v>
      </c>
      <c r="E316" s="44" t="s">
        <v>941</v>
      </c>
      <c r="F316" s="92">
        <v>1</v>
      </c>
      <c r="G316" s="205"/>
      <c r="H316" s="92">
        <v>1</v>
      </c>
      <c r="I316" s="204">
        <v>1</v>
      </c>
      <c r="J316" s="92"/>
      <c r="K316" s="275"/>
      <c r="L316" s="93">
        <v>1</v>
      </c>
      <c r="M316" s="245"/>
      <c r="N316" s="350"/>
      <c r="O316" s="94"/>
      <c r="P316" s="95">
        <v>1</v>
      </c>
      <c r="Q316" s="248"/>
    </row>
    <row r="317" spans="1:17" ht="14.25">
      <c r="A317" s="19" t="s">
        <v>576</v>
      </c>
      <c r="B317" s="30" t="s">
        <v>1026</v>
      </c>
      <c r="C317" s="2" t="s">
        <v>1163</v>
      </c>
      <c r="D317" s="31" t="s">
        <v>963</v>
      </c>
      <c r="E317" s="44" t="s">
        <v>941</v>
      </c>
      <c r="F317" s="92">
        <v>1</v>
      </c>
      <c r="G317" s="205"/>
      <c r="H317" s="92">
        <v>1</v>
      </c>
      <c r="I317" s="204">
        <v>1</v>
      </c>
      <c r="J317" s="92"/>
      <c r="K317" s="275"/>
      <c r="L317" s="93">
        <v>1</v>
      </c>
      <c r="M317" s="93"/>
      <c r="N317" s="350"/>
      <c r="O317" s="94"/>
      <c r="P317" s="95">
        <v>1</v>
      </c>
      <c r="Q317" s="248"/>
    </row>
    <row r="318" spans="1:17" ht="15" thickBot="1">
      <c r="A318" s="43" t="s">
        <v>775</v>
      </c>
      <c r="B318" s="46" t="s">
        <v>32</v>
      </c>
      <c r="C318" s="37" t="s">
        <v>1163</v>
      </c>
      <c r="D318" s="38" t="s">
        <v>963</v>
      </c>
      <c r="E318" s="46" t="s">
        <v>941</v>
      </c>
      <c r="F318" s="213">
        <v>1</v>
      </c>
      <c r="G318" s="226"/>
      <c r="H318" s="213">
        <v>1</v>
      </c>
      <c r="I318" s="242">
        <v>1</v>
      </c>
      <c r="J318" s="213"/>
      <c r="K318" s="276"/>
      <c r="L318" s="93">
        <v>1</v>
      </c>
      <c r="M318" s="93"/>
      <c r="N318" s="350"/>
      <c r="O318" s="94"/>
      <c r="P318" s="95">
        <v>1</v>
      </c>
      <c r="Q318" s="248"/>
    </row>
    <row r="319" spans="2:17" ht="15" thickBot="1">
      <c r="B319" s="33"/>
      <c r="C319" s="33"/>
      <c r="D319" s="34"/>
      <c r="E319" s="59">
        <f>SUM(F311:F318)</f>
        <v>8</v>
      </c>
      <c r="F319" s="93"/>
      <c r="G319" s="219"/>
      <c r="H319" s="93"/>
      <c r="I319" s="240"/>
      <c r="J319" s="93"/>
      <c r="K319" s="245"/>
      <c r="L319" s="93"/>
      <c r="M319" s="245"/>
      <c r="N319" s="350"/>
      <c r="O319" s="94"/>
      <c r="P319" s="95"/>
      <c r="Q319" s="248"/>
    </row>
    <row r="320" spans="1:17" ht="15" thickTop="1">
      <c r="A320" s="48"/>
      <c r="B320" s="49" t="s">
        <v>830</v>
      </c>
      <c r="C320" s="50"/>
      <c r="D320" s="51"/>
      <c r="E320" s="63"/>
      <c r="F320" s="207"/>
      <c r="G320" s="220"/>
      <c r="H320" s="207"/>
      <c r="I320" s="235"/>
      <c r="J320" s="207"/>
      <c r="K320" s="267"/>
      <c r="L320" s="93"/>
      <c r="M320" s="93"/>
      <c r="N320" s="350"/>
      <c r="O320" s="94"/>
      <c r="P320" s="95"/>
      <c r="Q320" s="248"/>
    </row>
    <row r="321" spans="1:17" ht="14.25">
      <c r="A321" s="24" t="s">
        <v>1027</v>
      </c>
      <c r="B321" s="30" t="s">
        <v>33</v>
      </c>
      <c r="C321" s="2" t="s">
        <v>1163</v>
      </c>
      <c r="D321" s="31" t="s">
        <v>963</v>
      </c>
      <c r="E321" s="96" t="s">
        <v>1038</v>
      </c>
      <c r="F321" s="92">
        <v>1</v>
      </c>
      <c r="G321" s="205"/>
      <c r="H321" s="92"/>
      <c r="I321" s="204"/>
      <c r="J321" s="92">
        <v>1</v>
      </c>
      <c r="K321" s="268">
        <v>1</v>
      </c>
      <c r="L321" s="93">
        <v>1</v>
      </c>
      <c r="M321" s="93"/>
      <c r="N321" s="350">
        <v>1</v>
      </c>
      <c r="O321" s="94"/>
      <c r="P321" s="95"/>
      <c r="Q321" s="248"/>
    </row>
    <row r="322" spans="1:17" ht="14.25">
      <c r="A322" s="24" t="s">
        <v>1028</v>
      </c>
      <c r="B322" s="44" t="s">
        <v>1211</v>
      </c>
      <c r="C322" s="30" t="s">
        <v>1024</v>
      </c>
      <c r="D322" s="31" t="s">
        <v>984</v>
      </c>
      <c r="E322" s="44" t="s">
        <v>941</v>
      </c>
      <c r="F322" s="92">
        <v>1</v>
      </c>
      <c r="G322" s="205"/>
      <c r="H322" s="92">
        <v>1</v>
      </c>
      <c r="I322" s="204">
        <v>1</v>
      </c>
      <c r="J322" s="92"/>
      <c r="K322" s="268"/>
      <c r="L322" s="93">
        <v>1</v>
      </c>
      <c r="M322" s="93"/>
      <c r="N322" s="350"/>
      <c r="O322" s="94"/>
      <c r="P322" s="95">
        <v>1</v>
      </c>
      <c r="Q322" s="248"/>
    </row>
    <row r="323" spans="1:17" ht="14.25">
      <c r="A323" s="24" t="s">
        <v>1029</v>
      </c>
      <c r="B323" s="30" t="s">
        <v>1030</v>
      </c>
      <c r="C323" s="30" t="s">
        <v>986</v>
      </c>
      <c r="D323" s="31" t="s">
        <v>969</v>
      </c>
      <c r="E323" s="44" t="s">
        <v>34</v>
      </c>
      <c r="F323" s="92">
        <v>1</v>
      </c>
      <c r="G323" s="205"/>
      <c r="H323" s="92">
        <v>1</v>
      </c>
      <c r="I323" s="204">
        <v>1</v>
      </c>
      <c r="J323" s="92"/>
      <c r="K323" s="268"/>
      <c r="L323" s="93">
        <v>1</v>
      </c>
      <c r="M323" s="93"/>
      <c r="N323" s="350"/>
      <c r="O323" s="94"/>
      <c r="P323" s="95">
        <v>1</v>
      </c>
      <c r="Q323" s="248"/>
    </row>
    <row r="324" spans="1:16" ht="12.75">
      <c r="A324" s="436" t="s">
        <v>1467</v>
      </c>
      <c r="B324" s="173" t="s">
        <v>523</v>
      </c>
      <c r="C324" s="26" t="s">
        <v>1468</v>
      </c>
      <c r="E324" s="10" t="s">
        <v>525</v>
      </c>
      <c r="F324" s="92">
        <v>1</v>
      </c>
      <c r="H324" s="92">
        <v>1</v>
      </c>
      <c r="I324" s="204">
        <v>1</v>
      </c>
      <c r="K324" s="268"/>
      <c r="M324" s="93">
        <v>1</v>
      </c>
      <c r="P324" s="95">
        <v>1</v>
      </c>
    </row>
    <row r="325" spans="1:17" ht="14.25">
      <c r="A325" s="24" t="s">
        <v>728</v>
      </c>
      <c r="B325" s="30" t="s">
        <v>1031</v>
      </c>
      <c r="C325" s="30" t="s">
        <v>968</v>
      </c>
      <c r="D325" s="31" t="s">
        <v>969</v>
      </c>
      <c r="E325" s="44" t="s">
        <v>941</v>
      </c>
      <c r="F325" s="92">
        <v>1</v>
      </c>
      <c r="G325" s="205"/>
      <c r="H325" s="92">
        <v>1</v>
      </c>
      <c r="I325" s="204">
        <v>1</v>
      </c>
      <c r="J325" s="92"/>
      <c r="K325" s="268"/>
      <c r="L325" s="93">
        <v>1</v>
      </c>
      <c r="M325" s="93"/>
      <c r="N325" s="350"/>
      <c r="O325" s="94"/>
      <c r="P325" s="95">
        <v>1</v>
      </c>
      <c r="Q325" s="248"/>
    </row>
    <row r="326" spans="1:17" ht="14.25">
      <c r="A326" s="53" t="s">
        <v>775</v>
      </c>
      <c r="B326" s="427" t="s">
        <v>1466</v>
      </c>
      <c r="C326" s="30" t="s">
        <v>1024</v>
      </c>
      <c r="D326" s="31" t="s">
        <v>984</v>
      </c>
      <c r="E326" s="44" t="s">
        <v>941</v>
      </c>
      <c r="F326" s="92">
        <v>1</v>
      </c>
      <c r="G326" s="205"/>
      <c r="H326" s="92">
        <v>1</v>
      </c>
      <c r="I326" s="204">
        <v>1</v>
      </c>
      <c r="J326" s="92"/>
      <c r="K326" s="268"/>
      <c r="L326" s="93">
        <v>1</v>
      </c>
      <c r="M326" s="93"/>
      <c r="N326" s="350"/>
      <c r="O326" s="94"/>
      <c r="P326" s="95">
        <v>1</v>
      </c>
      <c r="Q326" s="248"/>
    </row>
    <row r="327" spans="1:17" ht="15" thickBot="1">
      <c r="A327" s="103" t="s">
        <v>828</v>
      </c>
      <c r="B327" s="55" t="s">
        <v>36</v>
      </c>
      <c r="C327" s="55" t="s">
        <v>983</v>
      </c>
      <c r="D327" s="56" t="s">
        <v>984</v>
      </c>
      <c r="E327" s="202" t="s">
        <v>37</v>
      </c>
      <c r="F327" s="208">
        <v>1</v>
      </c>
      <c r="G327" s="221"/>
      <c r="H327" s="208"/>
      <c r="I327" s="236"/>
      <c r="J327" s="208">
        <v>1</v>
      </c>
      <c r="K327" s="269">
        <v>1</v>
      </c>
      <c r="L327" s="93">
        <v>1</v>
      </c>
      <c r="M327" s="93"/>
      <c r="N327" s="350">
        <v>1</v>
      </c>
      <c r="O327" s="94"/>
      <c r="P327" s="95"/>
      <c r="Q327" s="248"/>
    </row>
    <row r="328" spans="1:17" ht="15.75" thickBot="1" thickTop="1">
      <c r="A328" s="27"/>
      <c r="B328" s="30"/>
      <c r="C328" s="30"/>
      <c r="D328" s="31"/>
      <c r="E328" s="44">
        <f>SUM(F321:F327)</f>
        <v>7</v>
      </c>
      <c r="F328" s="92"/>
      <c r="G328" s="205"/>
      <c r="H328" s="93"/>
      <c r="I328" s="204"/>
      <c r="J328" s="92"/>
      <c r="K328" s="277"/>
      <c r="L328" s="93"/>
      <c r="M328" s="93"/>
      <c r="N328" s="350"/>
      <c r="O328" s="94"/>
      <c r="P328" s="95"/>
      <c r="Q328" s="248"/>
    </row>
    <row r="329" spans="1:17" ht="15" thickTop="1">
      <c r="A329" s="48"/>
      <c r="B329" s="49" t="s">
        <v>1045</v>
      </c>
      <c r="C329" s="50"/>
      <c r="D329" s="51"/>
      <c r="E329" s="63"/>
      <c r="F329" s="207"/>
      <c r="G329" s="220"/>
      <c r="H329" s="207"/>
      <c r="I329" s="235"/>
      <c r="J329" s="207"/>
      <c r="K329" s="267"/>
      <c r="L329" s="92"/>
      <c r="M329" s="92"/>
      <c r="N329" s="352"/>
      <c r="O329" s="295"/>
      <c r="P329" s="296"/>
      <c r="Q329" s="288"/>
    </row>
    <row r="330" spans="1:17" ht="14.25">
      <c r="A330" s="52" t="s">
        <v>1227</v>
      </c>
      <c r="B330" s="42" t="s">
        <v>1252</v>
      </c>
      <c r="C330" s="30" t="s">
        <v>962</v>
      </c>
      <c r="D330" s="31" t="s">
        <v>963</v>
      </c>
      <c r="E330" s="96" t="s">
        <v>259</v>
      </c>
      <c r="F330" s="92">
        <v>1</v>
      </c>
      <c r="G330" s="205">
        <v>1</v>
      </c>
      <c r="H330" s="92"/>
      <c r="I330" s="240"/>
      <c r="J330" s="92"/>
      <c r="K330" s="273"/>
      <c r="L330" s="92">
        <v>1</v>
      </c>
      <c r="M330" s="244"/>
      <c r="N330" s="352"/>
      <c r="O330" s="295"/>
      <c r="P330" s="296">
        <v>1</v>
      </c>
      <c r="Q330" s="288"/>
    </row>
    <row r="331" spans="1:17" ht="14.25">
      <c r="A331" s="52" t="s">
        <v>1046</v>
      </c>
      <c r="B331" s="30" t="s">
        <v>1254</v>
      </c>
      <c r="C331" s="30" t="s">
        <v>1024</v>
      </c>
      <c r="D331" s="31" t="s">
        <v>984</v>
      </c>
      <c r="E331" s="96" t="s">
        <v>1417</v>
      </c>
      <c r="F331" s="92">
        <v>1</v>
      </c>
      <c r="G331" s="205">
        <v>1</v>
      </c>
      <c r="H331" s="92"/>
      <c r="I331" s="204"/>
      <c r="J331" s="92"/>
      <c r="K331" s="268"/>
      <c r="L331" s="92">
        <v>1</v>
      </c>
      <c r="M331" s="92"/>
      <c r="N331" s="352"/>
      <c r="O331" s="295"/>
      <c r="P331" s="296">
        <v>1</v>
      </c>
      <c r="Q331" s="288"/>
    </row>
    <row r="332" spans="1:17" ht="14.25">
      <c r="A332" s="53" t="s">
        <v>775</v>
      </c>
      <c r="B332" s="427" t="s">
        <v>1460</v>
      </c>
      <c r="C332" s="30" t="s">
        <v>1024</v>
      </c>
      <c r="D332" s="31" t="s">
        <v>984</v>
      </c>
      <c r="E332" s="44" t="s">
        <v>941</v>
      </c>
      <c r="F332" s="92">
        <v>1</v>
      </c>
      <c r="G332" s="205"/>
      <c r="H332" s="92">
        <v>1</v>
      </c>
      <c r="I332" s="204">
        <v>1</v>
      </c>
      <c r="J332" s="92"/>
      <c r="K332" s="268"/>
      <c r="L332" s="92">
        <v>1</v>
      </c>
      <c r="M332" s="92"/>
      <c r="N332" s="352"/>
      <c r="O332" s="295"/>
      <c r="P332" s="296">
        <v>1</v>
      </c>
      <c r="Q332" s="288"/>
    </row>
    <row r="333" spans="1:17" ht="14.25">
      <c r="A333" s="52" t="s">
        <v>731</v>
      </c>
      <c r="B333" s="30" t="s">
        <v>40</v>
      </c>
      <c r="C333" s="30" t="s">
        <v>983</v>
      </c>
      <c r="D333" s="31" t="s">
        <v>984</v>
      </c>
      <c r="E333" s="44" t="s">
        <v>1253</v>
      </c>
      <c r="F333" s="92">
        <v>1</v>
      </c>
      <c r="G333" s="205"/>
      <c r="H333" s="92">
        <v>1</v>
      </c>
      <c r="I333" s="204">
        <v>1</v>
      </c>
      <c r="J333" s="92"/>
      <c r="K333" s="268"/>
      <c r="L333" s="92">
        <v>1</v>
      </c>
      <c r="M333" s="92"/>
      <c r="N333" s="352"/>
      <c r="O333" s="295"/>
      <c r="P333" s="296">
        <v>1</v>
      </c>
      <c r="Q333" s="288"/>
    </row>
    <row r="334" spans="1:17" ht="14.25">
      <c r="A334" s="52" t="s">
        <v>734</v>
      </c>
      <c r="B334" s="30" t="s">
        <v>1047</v>
      </c>
      <c r="C334" s="2" t="s">
        <v>1163</v>
      </c>
      <c r="D334" s="31" t="s">
        <v>963</v>
      </c>
      <c r="E334" s="44" t="s">
        <v>1048</v>
      </c>
      <c r="F334" s="92">
        <v>1</v>
      </c>
      <c r="G334" s="205"/>
      <c r="H334" s="92">
        <v>1</v>
      </c>
      <c r="I334" s="204">
        <v>1</v>
      </c>
      <c r="J334" s="92"/>
      <c r="K334" s="268"/>
      <c r="L334" s="297">
        <v>1</v>
      </c>
      <c r="M334" s="92"/>
      <c r="N334" s="352"/>
      <c r="O334" s="295"/>
      <c r="P334" s="296">
        <v>1</v>
      </c>
      <c r="Q334" s="288"/>
    </row>
    <row r="335" spans="1:17" ht="15" thickBot="1">
      <c r="A335" s="71" t="s">
        <v>1049</v>
      </c>
      <c r="B335" s="77" t="s">
        <v>1050</v>
      </c>
      <c r="C335" s="77" t="s">
        <v>983</v>
      </c>
      <c r="D335" s="78" t="s">
        <v>984</v>
      </c>
      <c r="E335" s="197" t="s">
        <v>1206</v>
      </c>
      <c r="F335" s="254">
        <v>1</v>
      </c>
      <c r="G335" s="221"/>
      <c r="H335" s="208"/>
      <c r="I335" s="236"/>
      <c r="J335" s="208">
        <v>1</v>
      </c>
      <c r="K335" s="269">
        <v>1</v>
      </c>
      <c r="L335" s="297">
        <v>1</v>
      </c>
      <c r="M335" s="92"/>
      <c r="N335" s="352"/>
      <c r="O335" s="295">
        <v>1</v>
      </c>
      <c r="P335" s="296">
        <v>1</v>
      </c>
      <c r="Q335" s="288"/>
    </row>
    <row r="336" spans="5:17" ht="16.5" thickBot="1" thickTop="1">
      <c r="E336" s="62">
        <f>SUM(F330:F335)</f>
        <v>6</v>
      </c>
      <c r="F336" s="210"/>
      <c r="G336" s="222"/>
      <c r="H336" s="211"/>
      <c r="I336" s="210"/>
      <c r="J336" s="248"/>
      <c r="K336" s="210"/>
      <c r="L336" s="245"/>
      <c r="M336" s="248"/>
      <c r="N336" s="351"/>
      <c r="O336" s="245"/>
      <c r="P336" s="292"/>
      <c r="Q336" s="248"/>
    </row>
    <row r="337" spans="1:17" ht="15" thickTop="1">
      <c r="A337" s="48"/>
      <c r="B337" s="99" t="s">
        <v>1045</v>
      </c>
      <c r="C337" s="80"/>
      <c r="D337" s="81"/>
      <c r="E337" s="82"/>
      <c r="F337" s="255"/>
      <c r="G337" s="220"/>
      <c r="H337" s="207"/>
      <c r="I337" s="235"/>
      <c r="J337" s="207"/>
      <c r="K337" s="267"/>
      <c r="L337" s="93"/>
      <c r="M337" s="93"/>
      <c r="N337" s="350"/>
      <c r="O337" s="94"/>
      <c r="P337" s="95"/>
      <c r="Q337" s="248"/>
    </row>
    <row r="338" spans="1:17" ht="14.25">
      <c r="A338" s="52" t="s">
        <v>1051</v>
      </c>
      <c r="B338" s="2" t="s">
        <v>1093</v>
      </c>
      <c r="C338" s="2" t="s">
        <v>983</v>
      </c>
      <c r="D338" s="7" t="s">
        <v>984</v>
      </c>
      <c r="E338" s="10" t="s">
        <v>941</v>
      </c>
      <c r="F338" s="203">
        <v>1</v>
      </c>
      <c r="G338" s="205"/>
      <c r="H338" s="92">
        <v>1</v>
      </c>
      <c r="I338" s="204">
        <v>1</v>
      </c>
      <c r="J338" s="92"/>
      <c r="K338" s="268"/>
      <c r="L338" s="93">
        <v>1</v>
      </c>
      <c r="M338" s="93"/>
      <c r="N338" s="350"/>
      <c r="O338" s="94"/>
      <c r="P338" s="95">
        <v>1</v>
      </c>
      <c r="Q338" s="248"/>
    </row>
    <row r="339" spans="1:17" ht="14.25">
      <c r="A339" s="52" t="s">
        <v>1052</v>
      </c>
      <c r="B339" s="10" t="s">
        <v>1094</v>
      </c>
      <c r="C339" s="2" t="s">
        <v>983</v>
      </c>
      <c r="D339" s="7" t="s">
        <v>984</v>
      </c>
      <c r="E339" s="10" t="s">
        <v>941</v>
      </c>
      <c r="F339" s="203">
        <v>1</v>
      </c>
      <c r="G339" s="205"/>
      <c r="H339" s="92">
        <v>1</v>
      </c>
      <c r="I339" s="204">
        <v>1</v>
      </c>
      <c r="J339" s="92"/>
      <c r="K339" s="268"/>
      <c r="L339" s="93">
        <v>1</v>
      </c>
      <c r="M339" s="93"/>
      <c r="N339" s="350"/>
      <c r="O339" s="94"/>
      <c r="P339" s="95">
        <v>1</v>
      </c>
      <c r="Q339" s="248"/>
    </row>
    <row r="340" spans="1:17" ht="14.25">
      <c r="A340" s="52" t="s">
        <v>1053</v>
      </c>
      <c r="B340" s="30" t="s">
        <v>1255</v>
      </c>
      <c r="C340" s="30" t="s">
        <v>995</v>
      </c>
      <c r="D340" s="31" t="s">
        <v>984</v>
      </c>
      <c r="E340" s="96" t="s">
        <v>1417</v>
      </c>
      <c r="F340" s="92">
        <v>1</v>
      </c>
      <c r="G340" s="205">
        <v>1</v>
      </c>
      <c r="H340" s="92"/>
      <c r="I340" s="204"/>
      <c r="J340" s="92"/>
      <c r="K340" s="268"/>
      <c r="L340" s="93">
        <v>1</v>
      </c>
      <c r="M340" s="93"/>
      <c r="N340" s="350"/>
      <c r="O340" s="94"/>
      <c r="P340" s="95">
        <v>1</v>
      </c>
      <c r="Q340" s="248"/>
    </row>
    <row r="341" spans="1:17" ht="14.25">
      <c r="A341" s="52" t="s">
        <v>1054</v>
      </c>
      <c r="B341" s="44" t="s">
        <v>1095</v>
      </c>
      <c r="C341" s="30" t="s">
        <v>983</v>
      </c>
      <c r="D341" s="31" t="s">
        <v>984</v>
      </c>
      <c r="E341" s="44" t="s">
        <v>941</v>
      </c>
      <c r="F341" s="92">
        <v>1</v>
      </c>
      <c r="G341" s="205"/>
      <c r="H341" s="92">
        <v>1</v>
      </c>
      <c r="I341" s="204">
        <v>1</v>
      </c>
      <c r="J341" s="92"/>
      <c r="K341" s="268"/>
      <c r="L341" s="93">
        <v>1</v>
      </c>
      <c r="M341" s="93"/>
      <c r="N341" s="350"/>
      <c r="O341" s="94"/>
      <c r="P341" s="95">
        <v>1</v>
      </c>
      <c r="Q341" s="248"/>
    </row>
    <row r="342" spans="1:17" ht="14.25">
      <c r="A342" s="53" t="s">
        <v>775</v>
      </c>
      <c r="B342" s="30" t="s">
        <v>1055</v>
      </c>
      <c r="C342" s="30" t="s">
        <v>983</v>
      </c>
      <c r="D342" s="31" t="s">
        <v>984</v>
      </c>
      <c r="E342" s="44" t="s">
        <v>941</v>
      </c>
      <c r="F342" s="92">
        <v>1</v>
      </c>
      <c r="G342" s="205"/>
      <c r="H342" s="92">
        <v>1</v>
      </c>
      <c r="I342" s="204">
        <v>1</v>
      </c>
      <c r="J342" s="92"/>
      <c r="K342" s="268"/>
      <c r="L342" s="93">
        <v>1</v>
      </c>
      <c r="M342" s="93"/>
      <c r="N342" s="350"/>
      <c r="O342" s="94"/>
      <c r="P342" s="95">
        <v>1</v>
      </c>
      <c r="Q342" s="248"/>
    </row>
    <row r="343" spans="1:17" ht="14.25">
      <c r="A343" s="52" t="s">
        <v>1056</v>
      </c>
      <c r="B343" s="30" t="s">
        <v>1096</v>
      </c>
      <c r="C343" s="30" t="s">
        <v>995</v>
      </c>
      <c r="D343" s="31" t="s">
        <v>984</v>
      </c>
      <c r="E343" s="44" t="s">
        <v>1098</v>
      </c>
      <c r="F343" s="92">
        <v>1</v>
      </c>
      <c r="G343" s="205"/>
      <c r="H343" s="92">
        <v>1</v>
      </c>
      <c r="I343" s="204">
        <v>1</v>
      </c>
      <c r="J343" s="92"/>
      <c r="K343" s="268"/>
      <c r="L343" s="93">
        <v>1</v>
      </c>
      <c r="M343" s="93"/>
      <c r="N343" s="350"/>
      <c r="O343" s="94"/>
      <c r="P343" s="95">
        <v>1</v>
      </c>
      <c r="Q343" s="248"/>
    </row>
    <row r="344" spans="1:17" ht="14.25">
      <c r="A344" s="53" t="s">
        <v>775</v>
      </c>
      <c r="B344" s="30" t="s">
        <v>1097</v>
      </c>
      <c r="C344" s="30" t="s">
        <v>995</v>
      </c>
      <c r="D344" s="31" t="s">
        <v>984</v>
      </c>
      <c r="E344" s="44" t="s">
        <v>1099</v>
      </c>
      <c r="F344" s="92">
        <v>1</v>
      </c>
      <c r="G344" s="205"/>
      <c r="H344" s="92">
        <v>1</v>
      </c>
      <c r="I344" s="204">
        <v>1</v>
      </c>
      <c r="J344" s="92"/>
      <c r="K344" s="268"/>
      <c r="L344" s="93">
        <v>1</v>
      </c>
      <c r="M344" s="93"/>
      <c r="N344" s="350"/>
      <c r="O344" s="94"/>
      <c r="P344" s="95">
        <v>1</v>
      </c>
      <c r="Q344" s="248"/>
    </row>
    <row r="345" spans="1:18" ht="13.5" thickBot="1">
      <c r="A345" s="433" t="s">
        <v>528</v>
      </c>
      <c r="B345" s="434" t="s">
        <v>877</v>
      </c>
      <c r="C345" s="55" t="s">
        <v>983</v>
      </c>
      <c r="D345" s="56" t="s">
        <v>984</v>
      </c>
      <c r="E345" s="435" t="s">
        <v>1378</v>
      </c>
      <c r="F345" s="208">
        <v>1</v>
      </c>
      <c r="G345" s="221"/>
      <c r="H345" s="208"/>
      <c r="I345" s="236"/>
      <c r="J345" s="208"/>
      <c r="K345" s="269">
        <v>1</v>
      </c>
      <c r="L345" s="92"/>
      <c r="M345" s="92"/>
      <c r="N345" s="88"/>
      <c r="O345" s="295"/>
      <c r="P345" s="296"/>
      <c r="Q345" s="299">
        <v>1</v>
      </c>
      <c r="R345" s="25"/>
    </row>
    <row r="346" spans="2:17" ht="15.75" thickBot="1" thickTop="1">
      <c r="B346" s="33"/>
      <c r="C346" s="33"/>
      <c r="D346" s="34"/>
      <c r="E346" s="59">
        <f>SUM(F338:F345)</f>
        <v>8</v>
      </c>
      <c r="F346" s="93"/>
      <c r="G346" s="219"/>
      <c r="H346" s="93"/>
      <c r="I346" s="234"/>
      <c r="J346" s="93"/>
      <c r="K346" s="266"/>
      <c r="L346" s="93"/>
      <c r="M346" s="93"/>
      <c r="N346" s="350"/>
      <c r="O346" s="94"/>
      <c r="P346" s="95"/>
      <c r="Q346" s="248"/>
    </row>
    <row r="347" spans="1:17" ht="14.25">
      <c r="A347" s="20"/>
      <c r="B347" s="39" t="s">
        <v>1045</v>
      </c>
      <c r="C347" s="40"/>
      <c r="D347" s="41"/>
      <c r="E347" s="47"/>
      <c r="F347" s="212"/>
      <c r="G347" s="225"/>
      <c r="H347" s="212"/>
      <c r="I347" s="241"/>
      <c r="J347" s="212"/>
      <c r="K347" s="274"/>
      <c r="L347" s="93"/>
      <c r="M347" s="93"/>
      <c r="N347" s="350"/>
      <c r="O347" s="94"/>
      <c r="P347" s="95"/>
      <c r="Q347" s="248"/>
    </row>
    <row r="348" spans="1:17" ht="14.25">
      <c r="A348" s="21" t="s">
        <v>1057</v>
      </c>
      <c r="B348" s="44" t="s">
        <v>1100</v>
      </c>
      <c r="C348" s="30" t="s">
        <v>972</v>
      </c>
      <c r="D348" s="31" t="s">
        <v>969</v>
      </c>
      <c r="E348" s="44" t="s">
        <v>1101</v>
      </c>
      <c r="F348" s="92">
        <v>1</v>
      </c>
      <c r="G348" s="205"/>
      <c r="H348" s="92">
        <v>1</v>
      </c>
      <c r="I348" s="204">
        <v>1</v>
      </c>
      <c r="J348" s="92"/>
      <c r="K348" s="275"/>
      <c r="L348" s="93">
        <v>1</v>
      </c>
      <c r="M348" s="93"/>
      <c r="N348" s="350"/>
      <c r="O348" s="94"/>
      <c r="P348" s="95">
        <v>1</v>
      </c>
      <c r="Q348" s="248"/>
    </row>
    <row r="349" spans="1:17" ht="14.25">
      <c r="A349" s="22" t="s">
        <v>775</v>
      </c>
      <c r="B349" s="30" t="s">
        <v>1256</v>
      </c>
      <c r="C349" s="30" t="s">
        <v>972</v>
      </c>
      <c r="D349" s="31" t="s">
        <v>969</v>
      </c>
      <c r="E349" s="96" t="s">
        <v>315</v>
      </c>
      <c r="F349" s="92">
        <v>1</v>
      </c>
      <c r="G349" s="205">
        <v>1</v>
      </c>
      <c r="H349" s="92"/>
      <c r="I349" s="204"/>
      <c r="J349" s="92"/>
      <c r="K349" s="275"/>
      <c r="L349" s="93">
        <v>1</v>
      </c>
      <c r="M349" s="93"/>
      <c r="N349" s="350"/>
      <c r="O349" s="94"/>
      <c r="P349" s="95">
        <v>1</v>
      </c>
      <c r="Q349" s="248"/>
    </row>
    <row r="350" spans="1:17" ht="14.25">
      <c r="A350" s="21"/>
      <c r="B350" s="30"/>
      <c r="C350" s="30"/>
      <c r="D350" s="31"/>
      <c r="E350" s="96" t="s">
        <v>1058</v>
      </c>
      <c r="F350" s="92"/>
      <c r="G350" s="205"/>
      <c r="H350" s="92"/>
      <c r="I350" s="204"/>
      <c r="J350" s="92"/>
      <c r="K350" s="275"/>
      <c r="L350" s="93"/>
      <c r="M350" s="93"/>
      <c r="N350" s="350"/>
      <c r="O350" s="94"/>
      <c r="P350" s="95"/>
      <c r="Q350" s="248"/>
    </row>
    <row r="351" spans="1:17" ht="14.25">
      <c r="A351" s="21" t="s">
        <v>1059</v>
      </c>
      <c r="B351" s="30" t="s">
        <v>1257</v>
      </c>
      <c r="C351" s="30" t="s">
        <v>1024</v>
      </c>
      <c r="D351" s="31" t="s">
        <v>984</v>
      </c>
      <c r="E351" s="96" t="s">
        <v>62</v>
      </c>
      <c r="F351" s="92">
        <v>1</v>
      </c>
      <c r="G351" s="205">
        <v>1</v>
      </c>
      <c r="H351" s="92"/>
      <c r="I351" s="204"/>
      <c r="J351" s="92"/>
      <c r="K351" s="275"/>
      <c r="L351" s="294">
        <v>1</v>
      </c>
      <c r="M351" s="93"/>
      <c r="N351" s="350"/>
      <c r="O351" s="94"/>
      <c r="P351" s="95">
        <v>1</v>
      </c>
      <c r="Q351" s="248"/>
    </row>
    <row r="352" spans="1:17" ht="14.25">
      <c r="A352" s="22" t="s">
        <v>775</v>
      </c>
      <c r="B352" s="30" t="s">
        <v>1102</v>
      </c>
      <c r="C352" s="30" t="s">
        <v>1024</v>
      </c>
      <c r="D352" s="31" t="s">
        <v>984</v>
      </c>
      <c r="E352" s="96" t="s">
        <v>1036</v>
      </c>
      <c r="F352" s="92">
        <v>1</v>
      </c>
      <c r="G352" s="205">
        <v>1</v>
      </c>
      <c r="H352" s="92"/>
      <c r="I352" s="204"/>
      <c r="J352" s="92">
        <v>1</v>
      </c>
      <c r="K352" s="275"/>
      <c r="L352" s="93">
        <v>1</v>
      </c>
      <c r="M352" s="93"/>
      <c r="N352" s="350">
        <v>1</v>
      </c>
      <c r="O352" s="94"/>
      <c r="P352" s="95"/>
      <c r="Q352" s="248"/>
    </row>
    <row r="353" spans="1:17" ht="14.25">
      <c r="A353" s="21"/>
      <c r="B353" s="30"/>
      <c r="C353" s="30"/>
      <c r="D353" s="31"/>
      <c r="E353" s="201" t="s">
        <v>1035</v>
      </c>
      <c r="F353" s="92"/>
      <c r="G353" s="205"/>
      <c r="H353" s="92"/>
      <c r="I353" s="204"/>
      <c r="J353" s="92"/>
      <c r="K353" s="275"/>
      <c r="L353" s="93"/>
      <c r="M353" s="93"/>
      <c r="N353" s="350"/>
      <c r="O353" s="94"/>
      <c r="P353" s="95"/>
      <c r="Q353" s="248"/>
    </row>
    <row r="354" spans="1:17" ht="14.25">
      <c r="A354" s="21" t="s">
        <v>871</v>
      </c>
      <c r="B354" s="44" t="s">
        <v>1060</v>
      </c>
      <c r="C354" s="30" t="s">
        <v>995</v>
      </c>
      <c r="D354" s="31" t="s">
        <v>984</v>
      </c>
      <c r="E354" s="64" t="s">
        <v>1061</v>
      </c>
      <c r="F354" s="92">
        <v>1</v>
      </c>
      <c r="G354" s="205"/>
      <c r="H354" s="92">
        <v>1</v>
      </c>
      <c r="I354" s="204">
        <v>1</v>
      </c>
      <c r="J354" s="92"/>
      <c r="K354" s="275"/>
      <c r="L354" s="294">
        <v>1</v>
      </c>
      <c r="M354" s="93"/>
      <c r="N354" s="350"/>
      <c r="O354" s="94"/>
      <c r="P354" s="95">
        <v>1</v>
      </c>
      <c r="Q354" s="248"/>
    </row>
    <row r="355" spans="1:17" ht="14.25">
      <c r="A355" s="21" t="s">
        <v>1062</v>
      </c>
      <c r="B355" s="44" t="s">
        <v>1103</v>
      </c>
      <c r="C355" s="30" t="s">
        <v>995</v>
      </c>
      <c r="D355" s="31" t="s">
        <v>984</v>
      </c>
      <c r="E355" s="44" t="s">
        <v>941</v>
      </c>
      <c r="F355" s="92">
        <v>1</v>
      </c>
      <c r="G355" s="205"/>
      <c r="H355" s="92">
        <v>1</v>
      </c>
      <c r="I355" s="204">
        <v>1</v>
      </c>
      <c r="J355" s="92"/>
      <c r="K355" s="275"/>
      <c r="L355" s="93">
        <v>1</v>
      </c>
      <c r="M355" s="93"/>
      <c r="N355" s="350"/>
      <c r="O355" s="94"/>
      <c r="P355" s="95">
        <v>1</v>
      </c>
      <c r="Q355" s="248"/>
    </row>
    <row r="356" spans="1:17" ht="14.25">
      <c r="A356" s="21" t="s">
        <v>1063</v>
      </c>
      <c r="B356" s="30" t="s">
        <v>1104</v>
      </c>
      <c r="C356" s="30" t="s">
        <v>1024</v>
      </c>
      <c r="D356" s="31" t="s">
        <v>984</v>
      </c>
      <c r="E356" s="44" t="s">
        <v>1203</v>
      </c>
      <c r="F356" s="92">
        <v>1</v>
      </c>
      <c r="G356" s="205"/>
      <c r="H356" s="92">
        <v>1</v>
      </c>
      <c r="I356" s="204">
        <v>1</v>
      </c>
      <c r="J356" s="92"/>
      <c r="K356" s="275"/>
      <c r="L356" s="93">
        <v>1</v>
      </c>
      <c r="M356" s="93"/>
      <c r="N356" s="350"/>
      <c r="O356" s="94"/>
      <c r="P356" s="95">
        <v>1</v>
      </c>
      <c r="Q356" s="248"/>
    </row>
    <row r="357" spans="1:17" ht="14.25">
      <c r="A357" s="22" t="s">
        <v>775</v>
      </c>
      <c r="B357" s="2" t="s">
        <v>1105</v>
      </c>
      <c r="C357" s="2" t="s">
        <v>1024</v>
      </c>
      <c r="D357" s="7" t="s">
        <v>984</v>
      </c>
      <c r="E357" s="10" t="s">
        <v>1204</v>
      </c>
      <c r="F357" s="203">
        <v>1</v>
      </c>
      <c r="G357" s="205"/>
      <c r="H357" s="92">
        <v>1</v>
      </c>
      <c r="I357" s="204">
        <v>1</v>
      </c>
      <c r="J357" s="92"/>
      <c r="K357" s="275"/>
      <c r="L357" s="93">
        <v>1</v>
      </c>
      <c r="M357" s="93"/>
      <c r="N357" s="350"/>
      <c r="O357" s="94"/>
      <c r="P357" s="95">
        <v>1</v>
      </c>
      <c r="Q357" s="248"/>
    </row>
    <row r="358" spans="1:17" ht="14.25">
      <c r="A358" s="22" t="s">
        <v>775</v>
      </c>
      <c r="B358" s="2" t="s">
        <v>1106</v>
      </c>
      <c r="C358" s="2" t="s">
        <v>968</v>
      </c>
      <c r="D358" s="7" t="s">
        <v>969</v>
      </c>
      <c r="E358" s="198" t="s">
        <v>219</v>
      </c>
      <c r="F358" s="203">
        <v>1</v>
      </c>
      <c r="G358" s="205">
        <v>1</v>
      </c>
      <c r="H358" s="92"/>
      <c r="I358" s="204"/>
      <c r="J358" s="92">
        <v>1</v>
      </c>
      <c r="K358" s="275"/>
      <c r="L358" s="93">
        <v>1</v>
      </c>
      <c r="M358" s="93"/>
      <c r="N358" s="350">
        <v>1</v>
      </c>
      <c r="O358" s="94"/>
      <c r="P358" s="95">
        <v>1</v>
      </c>
      <c r="Q358" s="248"/>
    </row>
    <row r="359" spans="1:17" ht="14.25">
      <c r="A359" s="21"/>
      <c r="B359" s="2"/>
      <c r="C359" s="2"/>
      <c r="D359" s="7"/>
      <c r="E359" s="58" t="s">
        <v>59</v>
      </c>
      <c r="F359" s="203"/>
      <c r="G359" s="205"/>
      <c r="H359" s="92"/>
      <c r="I359" s="204"/>
      <c r="J359" s="92"/>
      <c r="K359" s="275"/>
      <c r="L359" s="93"/>
      <c r="M359" s="93"/>
      <c r="N359" s="350"/>
      <c r="O359" s="94"/>
      <c r="P359" s="95"/>
      <c r="Q359" s="248"/>
    </row>
    <row r="360" spans="1:17" ht="14.25">
      <c r="A360" s="21" t="s">
        <v>1064</v>
      </c>
      <c r="B360" s="2" t="s">
        <v>1107</v>
      </c>
      <c r="C360" s="2" t="s">
        <v>995</v>
      </c>
      <c r="D360" s="7" t="s">
        <v>984</v>
      </c>
      <c r="E360" s="10" t="s">
        <v>941</v>
      </c>
      <c r="F360" s="203">
        <v>1</v>
      </c>
      <c r="G360" s="205"/>
      <c r="H360" s="92">
        <v>1</v>
      </c>
      <c r="I360" s="204">
        <v>1</v>
      </c>
      <c r="J360" s="92"/>
      <c r="K360" s="275"/>
      <c r="L360" s="93">
        <v>1</v>
      </c>
      <c r="M360" s="93"/>
      <c r="N360" s="350"/>
      <c r="O360" s="94"/>
      <c r="P360" s="95">
        <v>1</v>
      </c>
      <c r="Q360" s="248"/>
    </row>
    <row r="361" spans="1:17" ht="14.25">
      <c r="A361" s="22" t="s">
        <v>775</v>
      </c>
      <c r="B361" s="2" t="s">
        <v>1065</v>
      </c>
      <c r="C361" s="2" t="s">
        <v>995</v>
      </c>
      <c r="D361" s="7" t="s">
        <v>984</v>
      </c>
      <c r="E361" s="10" t="s">
        <v>941</v>
      </c>
      <c r="F361" s="203">
        <v>1</v>
      </c>
      <c r="G361" s="205"/>
      <c r="H361" s="92">
        <v>1</v>
      </c>
      <c r="I361" s="204">
        <v>1</v>
      </c>
      <c r="J361" s="92"/>
      <c r="K361" s="275"/>
      <c r="L361" s="93">
        <v>1</v>
      </c>
      <c r="M361" s="93"/>
      <c r="N361" s="350"/>
      <c r="O361" s="94"/>
      <c r="P361" s="95">
        <v>1</v>
      </c>
      <c r="Q361" s="248"/>
    </row>
    <row r="362" spans="1:17" ht="15" thickBot="1">
      <c r="A362" s="43" t="s">
        <v>775</v>
      </c>
      <c r="B362" s="16" t="s">
        <v>1066</v>
      </c>
      <c r="C362" s="5" t="s">
        <v>1261</v>
      </c>
      <c r="D362" s="9" t="s">
        <v>969</v>
      </c>
      <c r="E362" s="16" t="s">
        <v>941</v>
      </c>
      <c r="F362" s="257">
        <v>1</v>
      </c>
      <c r="G362" s="226"/>
      <c r="H362" s="213">
        <v>1</v>
      </c>
      <c r="I362" s="242">
        <v>1</v>
      </c>
      <c r="J362" s="213"/>
      <c r="K362" s="276"/>
      <c r="L362" s="93">
        <v>1</v>
      </c>
      <c r="M362" s="93"/>
      <c r="N362" s="350"/>
      <c r="O362" s="94"/>
      <c r="P362" s="95">
        <v>1</v>
      </c>
      <c r="Q362" s="248"/>
    </row>
    <row r="363" spans="5:17" ht="14.25">
      <c r="E363" s="62">
        <f>SUM(F348:F362)</f>
        <v>12</v>
      </c>
      <c r="F363" s="210"/>
      <c r="G363" s="219"/>
      <c r="H363" s="93"/>
      <c r="I363" s="240"/>
      <c r="J363" s="93"/>
      <c r="K363" s="245"/>
      <c r="L363" s="93"/>
      <c r="M363" s="93"/>
      <c r="N363" s="350"/>
      <c r="O363" s="94"/>
      <c r="P363" s="95"/>
      <c r="Q363" s="248"/>
    </row>
    <row r="364" spans="6:17" ht="15" thickBot="1">
      <c r="F364" s="210"/>
      <c r="G364" s="219"/>
      <c r="H364" s="93"/>
      <c r="I364" s="93"/>
      <c r="J364" s="93"/>
      <c r="K364" s="245"/>
      <c r="L364" s="93"/>
      <c r="M364" s="93"/>
      <c r="N364" s="350"/>
      <c r="O364" s="94"/>
      <c r="P364" s="95"/>
      <c r="Q364" s="248"/>
    </row>
    <row r="365" spans="1:17" ht="15" thickTop="1">
      <c r="A365" s="48"/>
      <c r="B365" s="99" t="s">
        <v>1045</v>
      </c>
      <c r="C365" s="80"/>
      <c r="D365" s="81"/>
      <c r="E365" s="82"/>
      <c r="F365" s="255"/>
      <c r="G365" s="220"/>
      <c r="H365" s="207"/>
      <c r="I365" s="235"/>
      <c r="J365" s="207"/>
      <c r="K365" s="267"/>
      <c r="L365" s="93"/>
      <c r="M365" s="93"/>
      <c r="N365" s="350"/>
      <c r="O365" s="94"/>
      <c r="P365" s="95"/>
      <c r="Q365" s="248"/>
    </row>
    <row r="366" spans="1:17" ht="14.25">
      <c r="A366" s="32" t="s">
        <v>1478</v>
      </c>
      <c r="B366" s="2" t="s">
        <v>1480</v>
      </c>
      <c r="C366" s="2" t="s">
        <v>962</v>
      </c>
      <c r="D366" s="7" t="s">
        <v>963</v>
      </c>
      <c r="E366" s="10" t="s">
        <v>1479</v>
      </c>
      <c r="F366" s="92">
        <v>1</v>
      </c>
      <c r="H366" s="92">
        <v>1</v>
      </c>
      <c r="I366" s="204">
        <v>1</v>
      </c>
      <c r="K366" s="268"/>
      <c r="L366" s="93">
        <v>1</v>
      </c>
      <c r="M366" s="93"/>
      <c r="N366" s="350"/>
      <c r="O366" s="94"/>
      <c r="P366" s="95">
        <v>1</v>
      </c>
      <c r="Q366" s="248"/>
    </row>
    <row r="367" spans="1:17" ht="14.25">
      <c r="A367" s="52" t="s">
        <v>1240</v>
      </c>
      <c r="B367" s="96" t="s">
        <v>1241</v>
      </c>
      <c r="C367" s="30" t="s">
        <v>1242</v>
      </c>
      <c r="D367" s="194" t="s">
        <v>1243</v>
      </c>
      <c r="E367" s="185" t="s">
        <v>260</v>
      </c>
      <c r="F367" s="92">
        <v>1</v>
      </c>
      <c r="G367" s="205">
        <v>1</v>
      </c>
      <c r="H367" s="92"/>
      <c r="I367" s="204"/>
      <c r="J367" s="92"/>
      <c r="K367" s="268"/>
      <c r="L367" s="93"/>
      <c r="M367" s="93">
        <v>1</v>
      </c>
      <c r="N367" s="350"/>
      <c r="O367" s="94"/>
      <c r="P367" s="95">
        <v>1</v>
      </c>
      <c r="Q367" s="248"/>
    </row>
    <row r="368" spans="1:17" ht="14.25">
      <c r="A368" s="52" t="s">
        <v>747</v>
      </c>
      <c r="B368" s="30" t="s">
        <v>1108</v>
      </c>
      <c r="C368" s="30" t="s">
        <v>983</v>
      </c>
      <c r="D368" s="31" t="s">
        <v>984</v>
      </c>
      <c r="E368" s="44" t="s">
        <v>941</v>
      </c>
      <c r="F368" s="92">
        <v>1</v>
      </c>
      <c r="G368" s="205"/>
      <c r="H368" s="92">
        <v>1</v>
      </c>
      <c r="I368" s="204">
        <v>1</v>
      </c>
      <c r="J368" s="92"/>
      <c r="K368" s="268"/>
      <c r="L368" s="93">
        <v>1</v>
      </c>
      <c r="M368" s="93"/>
      <c r="N368" s="350"/>
      <c r="O368" s="94"/>
      <c r="P368" s="95">
        <v>1</v>
      </c>
      <c r="Q368" s="248"/>
    </row>
    <row r="369" spans="1:17" ht="14.25">
      <c r="A369" s="52" t="s">
        <v>1067</v>
      </c>
      <c r="B369" s="30" t="s">
        <v>1109</v>
      </c>
      <c r="C369" s="30" t="s">
        <v>1024</v>
      </c>
      <c r="D369" s="31" t="s">
        <v>984</v>
      </c>
      <c r="E369" s="96" t="s">
        <v>1410</v>
      </c>
      <c r="F369" s="92">
        <v>1</v>
      </c>
      <c r="G369" s="205">
        <v>1</v>
      </c>
      <c r="H369" s="92"/>
      <c r="I369" s="204"/>
      <c r="J369" s="92"/>
      <c r="K369" s="268"/>
      <c r="L369" s="93">
        <v>1</v>
      </c>
      <c r="M369" s="93"/>
      <c r="N369" s="350"/>
      <c r="O369" s="94"/>
      <c r="P369" s="95">
        <v>1</v>
      </c>
      <c r="Q369" s="248"/>
    </row>
    <row r="370" spans="1:17" ht="14.25">
      <c r="A370" s="53" t="s">
        <v>775</v>
      </c>
      <c r="B370" s="44" t="s">
        <v>1072</v>
      </c>
      <c r="C370" s="30" t="s">
        <v>983</v>
      </c>
      <c r="D370" s="31" t="s">
        <v>984</v>
      </c>
      <c r="E370" s="44" t="s">
        <v>941</v>
      </c>
      <c r="F370" s="92">
        <v>1</v>
      </c>
      <c r="G370" s="205"/>
      <c r="H370" s="92">
        <v>1</v>
      </c>
      <c r="I370" s="204">
        <v>1</v>
      </c>
      <c r="J370" s="92"/>
      <c r="K370" s="268"/>
      <c r="L370" s="93">
        <v>1</v>
      </c>
      <c r="M370" s="93"/>
      <c r="N370" s="350"/>
      <c r="O370" s="94"/>
      <c r="P370" s="95">
        <v>1</v>
      </c>
      <c r="Q370" s="248"/>
    </row>
    <row r="371" spans="1:17" ht="14.25">
      <c r="A371" s="24" t="s">
        <v>751</v>
      </c>
      <c r="B371" s="44" t="s">
        <v>1211</v>
      </c>
      <c r="C371" s="30" t="s">
        <v>1024</v>
      </c>
      <c r="D371" s="31" t="s">
        <v>984</v>
      </c>
      <c r="E371" s="96" t="s">
        <v>1410</v>
      </c>
      <c r="F371" s="92">
        <v>1</v>
      </c>
      <c r="G371" s="205">
        <v>1</v>
      </c>
      <c r="H371" s="92"/>
      <c r="I371" s="204"/>
      <c r="J371" s="92"/>
      <c r="K371" s="268"/>
      <c r="L371" s="93">
        <v>1</v>
      </c>
      <c r="M371" s="93"/>
      <c r="N371" s="350"/>
      <c r="O371" s="94"/>
      <c r="P371" s="95">
        <v>1</v>
      </c>
      <c r="Q371" s="248"/>
    </row>
    <row r="372" spans="1:17" ht="15" thickBot="1">
      <c r="A372" s="71" t="s">
        <v>912</v>
      </c>
      <c r="B372" s="193" t="s">
        <v>1223</v>
      </c>
      <c r="C372" s="55" t="s">
        <v>986</v>
      </c>
      <c r="D372" s="56" t="s">
        <v>969</v>
      </c>
      <c r="E372" s="101" t="s">
        <v>61</v>
      </c>
      <c r="F372" s="208">
        <v>1</v>
      </c>
      <c r="G372" s="221">
        <v>1</v>
      </c>
      <c r="H372" s="208"/>
      <c r="I372" s="236"/>
      <c r="J372" s="208"/>
      <c r="K372" s="269"/>
      <c r="L372" s="294">
        <v>1</v>
      </c>
      <c r="M372" s="93"/>
      <c r="N372" s="350"/>
      <c r="O372" s="94"/>
      <c r="P372" s="95">
        <v>1</v>
      </c>
      <c r="Q372" s="248"/>
    </row>
    <row r="373" spans="2:17" ht="15.75" thickBot="1" thickTop="1">
      <c r="B373" s="33"/>
      <c r="C373" s="33"/>
      <c r="D373" s="34"/>
      <c r="E373" s="59">
        <f>SUM(F367:F372)</f>
        <v>6</v>
      </c>
      <c r="F373" s="93"/>
      <c r="G373" s="219"/>
      <c r="H373" s="93"/>
      <c r="I373" s="240"/>
      <c r="J373" s="93"/>
      <c r="K373" s="245"/>
      <c r="L373" s="93"/>
      <c r="M373" s="245"/>
      <c r="N373" s="350"/>
      <c r="O373" s="94"/>
      <c r="P373" s="95"/>
      <c r="Q373" s="248"/>
    </row>
    <row r="374" spans="1:17" ht="15" thickTop="1">
      <c r="A374" s="115"/>
      <c r="B374" s="150" t="s">
        <v>1045</v>
      </c>
      <c r="C374" s="85"/>
      <c r="D374" s="86"/>
      <c r="E374" s="87"/>
      <c r="F374" s="214"/>
      <c r="G374" s="230"/>
      <c r="H374" s="217"/>
      <c r="I374" s="253"/>
      <c r="J374" s="217"/>
      <c r="K374" s="290"/>
      <c r="L374" s="93"/>
      <c r="M374" s="93"/>
      <c r="N374" s="350"/>
      <c r="O374" s="94"/>
      <c r="P374" s="95"/>
      <c r="Q374" s="248"/>
    </row>
    <row r="375" spans="1:17" ht="14.25">
      <c r="A375" s="67" t="s">
        <v>1073</v>
      </c>
      <c r="B375" s="96" t="s">
        <v>1217</v>
      </c>
      <c r="C375" s="30" t="s">
        <v>1218</v>
      </c>
      <c r="D375" s="31"/>
      <c r="E375" s="96" t="s">
        <v>1410</v>
      </c>
      <c r="F375" s="92">
        <v>1</v>
      </c>
      <c r="G375" s="205">
        <v>1</v>
      </c>
      <c r="H375" s="92"/>
      <c r="I375" s="204"/>
      <c r="J375" s="92"/>
      <c r="K375" s="264"/>
      <c r="L375" s="93">
        <v>1</v>
      </c>
      <c r="M375" s="93"/>
      <c r="N375" s="350"/>
      <c r="O375" s="94"/>
      <c r="P375" s="95">
        <v>1</v>
      </c>
      <c r="Q375" s="248"/>
    </row>
    <row r="376" spans="1:17" ht="14.25">
      <c r="A376" s="89" t="s">
        <v>775</v>
      </c>
      <c r="B376" s="44" t="s">
        <v>1110</v>
      </c>
      <c r="C376" s="30" t="s">
        <v>1024</v>
      </c>
      <c r="D376" s="31" t="s">
        <v>984</v>
      </c>
      <c r="E376" s="44" t="s">
        <v>941</v>
      </c>
      <c r="F376" s="92">
        <v>1</v>
      </c>
      <c r="G376" s="205"/>
      <c r="H376" s="92">
        <v>1</v>
      </c>
      <c r="I376" s="204">
        <v>1</v>
      </c>
      <c r="J376" s="92"/>
      <c r="K376" s="264"/>
      <c r="L376" s="93">
        <v>1</v>
      </c>
      <c r="M376" s="93"/>
      <c r="N376" s="350"/>
      <c r="O376" s="94"/>
      <c r="P376" s="95">
        <v>1</v>
      </c>
      <c r="Q376" s="248"/>
    </row>
    <row r="377" spans="1:17" ht="14.25">
      <c r="A377" s="89" t="s">
        <v>775</v>
      </c>
      <c r="B377" s="30" t="s">
        <v>1074</v>
      </c>
      <c r="C377" s="30" t="s">
        <v>1261</v>
      </c>
      <c r="D377" s="31" t="s">
        <v>969</v>
      </c>
      <c r="E377" s="96" t="s">
        <v>1410</v>
      </c>
      <c r="F377" s="92">
        <v>1</v>
      </c>
      <c r="G377" s="205">
        <v>1</v>
      </c>
      <c r="H377" s="92"/>
      <c r="I377" s="204"/>
      <c r="J377" s="92"/>
      <c r="K377" s="264"/>
      <c r="L377" s="93">
        <v>1</v>
      </c>
      <c r="M377" s="93"/>
      <c r="N377" s="350"/>
      <c r="O377" s="94"/>
      <c r="P377" s="95">
        <v>1</v>
      </c>
      <c r="Q377" s="248"/>
    </row>
    <row r="378" spans="1:17" ht="14.25">
      <c r="A378" s="67" t="s">
        <v>1075</v>
      </c>
      <c r="B378" s="30" t="s">
        <v>1111</v>
      </c>
      <c r="C378" s="30" t="s">
        <v>1024</v>
      </c>
      <c r="D378" s="31" t="s">
        <v>984</v>
      </c>
      <c r="E378" s="44" t="s">
        <v>941</v>
      </c>
      <c r="F378" s="92">
        <v>1</v>
      </c>
      <c r="G378" s="205"/>
      <c r="H378" s="92">
        <v>1</v>
      </c>
      <c r="I378" s="204">
        <v>1</v>
      </c>
      <c r="J378" s="92"/>
      <c r="K378" s="264"/>
      <c r="L378" s="93">
        <v>1</v>
      </c>
      <c r="M378" s="93"/>
      <c r="N378" s="350"/>
      <c r="O378" s="94"/>
      <c r="P378" s="95">
        <v>1</v>
      </c>
      <c r="Q378" s="248"/>
    </row>
    <row r="379" spans="1:17" ht="14.25">
      <c r="A379" s="89" t="s">
        <v>775</v>
      </c>
      <c r="B379" s="30" t="s">
        <v>1076</v>
      </c>
      <c r="C379" s="30" t="s">
        <v>1024</v>
      </c>
      <c r="D379" s="31" t="s">
        <v>984</v>
      </c>
      <c r="E379" s="64" t="s">
        <v>1061</v>
      </c>
      <c r="F379" s="92">
        <v>1</v>
      </c>
      <c r="G379" s="205"/>
      <c r="H379" s="92">
        <v>1</v>
      </c>
      <c r="I379" s="204">
        <v>1</v>
      </c>
      <c r="J379" s="92"/>
      <c r="K379" s="264"/>
      <c r="L379" s="294">
        <v>1</v>
      </c>
      <c r="M379" s="93"/>
      <c r="N379" s="350"/>
      <c r="O379" s="94"/>
      <c r="P379" s="95">
        <v>1</v>
      </c>
      <c r="Q379" s="248"/>
    </row>
    <row r="380" spans="1:17" ht="14.25">
      <c r="A380" s="89" t="s">
        <v>775</v>
      </c>
      <c r="B380" s="30" t="s">
        <v>1112</v>
      </c>
      <c r="C380" s="30" t="s">
        <v>995</v>
      </c>
      <c r="D380" s="31" t="s">
        <v>984</v>
      </c>
      <c r="E380" s="44" t="s">
        <v>1019</v>
      </c>
      <c r="F380" s="92">
        <v>1</v>
      </c>
      <c r="G380" s="205"/>
      <c r="H380" s="92">
        <v>1</v>
      </c>
      <c r="I380" s="204">
        <v>1</v>
      </c>
      <c r="J380" s="92"/>
      <c r="K380" s="264"/>
      <c r="L380" s="93">
        <v>1</v>
      </c>
      <c r="M380" s="93"/>
      <c r="N380" s="350"/>
      <c r="O380" s="94"/>
      <c r="P380" s="95">
        <v>1</v>
      </c>
      <c r="Q380" s="248"/>
    </row>
    <row r="381" spans="1:17" ht="14.25">
      <c r="A381" s="67" t="s">
        <v>1077</v>
      </c>
      <c r="B381" s="30" t="s">
        <v>1113</v>
      </c>
      <c r="C381" s="30" t="s">
        <v>995</v>
      </c>
      <c r="D381" s="31" t="s">
        <v>984</v>
      </c>
      <c r="E381" s="44" t="s">
        <v>941</v>
      </c>
      <c r="F381" s="92">
        <v>1</v>
      </c>
      <c r="G381" s="205"/>
      <c r="H381" s="92">
        <v>1</v>
      </c>
      <c r="I381" s="204">
        <v>1</v>
      </c>
      <c r="J381" s="92"/>
      <c r="K381" s="264"/>
      <c r="L381" s="93">
        <v>1</v>
      </c>
      <c r="M381" s="93"/>
      <c r="N381" s="350"/>
      <c r="O381" s="94"/>
      <c r="P381" s="95">
        <v>1</v>
      </c>
      <c r="Q381" s="248"/>
    </row>
    <row r="382" spans="1:17" ht="14.25">
      <c r="A382" s="67" t="s">
        <v>1078</v>
      </c>
      <c r="B382" s="30" t="s">
        <v>437</v>
      </c>
      <c r="C382" s="30" t="s">
        <v>968</v>
      </c>
      <c r="D382" s="31" t="s">
        <v>969</v>
      </c>
      <c r="E382" s="96" t="s">
        <v>1410</v>
      </c>
      <c r="F382" s="92">
        <v>1</v>
      </c>
      <c r="G382" s="205">
        <v>1</v>
      </c>
      <c r="H382" s="92"/>
      <c r="I382" s="204"/>
      <c r="J382" s="92"/>
      <c r="K382" s="264"/>
      <c r="L382" s="93">
        <v>1</v>
      </c>
      <c r="M382" s="93"/>
      <c r="N382" s="350"/>
      <c r="O382" s="94"/>
      <c r="P382" s="95">
        <v>1</v>
      </c>
      <c r="Q382" s="248"/>
    </row>
    <row r="383" spans="1:17" ht="14.25">
      <c r="A383" s="89" t="s">
        <v>775</v>
      </c>
      <c r="B383" s="44" t="s">
        <v>438</v>
      </c>
      <c r="C383" s="30" t="s">
        <v>968</v>
      </c>
      <c r="D383" s="31" t="s">
        <v>969</v>
      </c>
      <c r="E383" s="44" t="s">
        <v>941</v>
      </c>
      <c r="F383" s="92">
        <v>1</v>
      </c>
      <c r="G383" s="205"/>
      <c r="H383" s="92">
        <v>1</v>
      </c>
      <c r="I383" s="204">
        <v>1</v>
      </c>
      <c r="J383" s="92"/>
      <c r="K383" s="264"/>
      <c r="L383" s="93">
        <v>1</v>
      </c>
      <c r="M383" s="93"/>
      <c r="N383" s="350"/>
      <c r="O383" s="94"/>
      <c r="P383" s="95">
        <v>1</v>
      </c>
      <c r="Q383" s="248"/>
    </row>
    <row r="384" spans="1:17" ht="14.25">
      <c r="A384" s="67" t="s">
        <v>1079</v>
      </c>
      <c r="B384" s="44" t="s">
        <v>439</v>
      </c>
      <c r="C384" s="30" t="s">
        <v>983</v>
      </c>
      <c r="D384" s="31" t="s">
        <v>984</v>
      </c>
      <c r="E384" s="96" t="s">
        <v>1411</v>
      </c>
      <c r="F384" s="256">
        <v>1</v>
      </c>
      <c r="G384" s="205">
        <v>1</v>
      </c>
      <c r="H384" s="92"/>
      <c r="I384" s="204"/>
      <c r="J384" s="92"/>
      <c r="K384" s="264"/>
      <c r="L384" s="93">
        <v>1</v>
      </c>
      <c r="M384" s="93"/>
      <c r="N384" s="350"/>
      <c r="O384" s="94"/>
      <c r="P384" s="95">
        <v>1</v>
      </c>
      <c r="Q384" s="248"/>
    </row>
    <row r="385" spans="1:20" s="57" customFormat="1" ht="14.25">
      <c r="A385" s="89" t="s">
        <v>775</v>
      </c>
      <c r="B385" s="44" t="s">
        <v>440</v>
      </c>
      <c r="C385" s="30" t="s">
        <v>995</v>
      </c>
      <c r="D385" s="31" t="s">
        <v>984</v>
      </c>
      <c r="E385" s="44" t="s">
        <v>512</v>
      </c>
      <c r="F385" s="256">
        <v>1</v>
      </c>
      <c r="G385" s="205"/>
      <c r="H385" s="92">
        <v>1</v>
      </c>
      <c r="I385" s="204">
        <v>1</v>
      </c>
      <c r="J385" s="92"/>
      <c r="K385" s="264"/>
      <c r="L385" s="93">
        <v>1</v>
      </c>
      <c r="M385" s="93"/>
      <c r="N385" s="350"/>
      <c r="O385" s="94"/>
      <c r="P385" s="95">
        <v>1</v>
      </c>
      <c r="Q385" s="248"/>
      <c r="R385"/>
      <c r="S385"/>
      <c r="T385"/>
    </row>
    <row r="386" spans="1:17" ht="14.25">
      <c r="A386" s="67" t="s">
        <v>1228</v>
      </c>
      <c r="B386" s="189" t="s">
        <v>1230</v>
      </c>
      <c r="C386" s="30" t="s">
        <v>1231</v>
      </c>
      <c r="D386" s="31" t="s">
        <v>963</v>
      </c>
      <c r="E386" s="96" t="s">
        <v>261</v>
      </c>
      <c r="F386" s="92">
        <v>1</v>
      </c>
      <c r="G386" s="205">
        <v>1</v>
      </c>
      <c r="H386" s="92"/>
      <c r="I386" s="250"/>
      <c r="J386" s="250"/>
      <c r="K386" s="284"/>
      <c r="L386" s="93">
        <v>1</v>
      </c>
      <c r="M386" s="93"/>
      <c r="N386" s="350"/>
      <c r="O386" s="94"/>
      <c r="P386" s="95">
        <v>1</v>
      </c>
      <c r="Q386" s="248"/>
    </row>
    <row r="387" spans="1:20" ht="15" thickBot="1">
      <c r="A387" s="119" t="s">
        <v>775</v>
      </c>
      <c r="B387" s="69" t="s">
        <v>441</v>
      </c>
      <c r="C387" s="69" t="s">
        <v>1212</v>
      </c>
      <c r="D387" s="70" t="s">
        <v>963</v>
      </c>
      <c r="E387" s="104" t="s">
        <v>941</v>
      </c>
      <c r="F387" s="206">
        <v>1</v>
      </c>
      <c r="G387" s="218"/>
      <c r="H387" s="206">
        <v>1</v>
      </c>
      <c r="I387" s="233">
        <v>1</v>
      </c>
      <c r="J387" s="206"/>
      <c r="K387" s="291"/>
      <c r="L387" s="93">
        <v>1</v>
      </c>
      <c r="M387" s="245"/>
      <c r="N387" s="350"/>
      <c r="O387" s="94"/>
      <c r="P387" s="95">
        <v>1</v>
      </c>
      <c r="Q387" s="245"/>
      <c r="R387" s="57"/>
      <c r="S387" s="57"/>
      <c r="T387" s="57"/>
    </row>
    <row r="388" spans="2:17" ht="15.75" thickBot="1" thickTop="1">
      <c r="B388" s="33"/>
      <c r="C388" s="33"/>
      <c r="D388" s="34"/>
      <c r="E388" s="44">
        <f>SUM(F375:F387)</f>
        <v>13</v>
      </c>
      <c r="F388" s="93"/>
      <c r="G388" s="231"/>
      <c r="H388" s="93"/>
      <c r="I388" s="231"/>
      <c r="J388" s="231"/>
      <c r="K388" s="245"/>
      <c r="L388" s="93"/>
      <c r="M388" s="93"/>
      <c r="N388" s="350"/>
      <c r="O388" s="94"/>
      <c r="P388" s="95"/>
      <c r="Q388" s="248"/>
    </row>
    <row r="389" spans="1:17" ht="15" thickTop="1">
      <c r="A389" s="48"/>
      <c r="B389" s="49" t="s">
        <v>1045</v>
      </c>
      <c r="C389" s="50"/>
      <c r="D389" s="51"/>
      <c r="E389" s="63"/>
      <c r="F389" s="207"/>
      <c r="G389" s="232"/>
      <c r="H389" s="207"/>
      <c r="I389" s="232"/>
      <c r="J389" s="232"/>
      <c r="K389" s="272"/>
      <c r="L389" s="93"/>
      <c r="M389" s="93"/>
      <c r="N389" s="350"/>
      <c r="O389" s="94"/>
      <c r="P389" s="95"/>
      <c r="Q389" s="248"/>
    </row>
    <row r="390" spans="1:17" ht="14.25">
      <c r="A390" s="52"/>
      <c r="B390" s="42"/>
      <c r="C390" s="30"/>
      <c r="D390" s="31"/>
      <c r="E390" s="60"/>
      <c r="F390" s="92"/>
      <c r="G390" s="205"/>
      <c r="H390" s="92"/>
      <c r="I390" s="204"/>
      <c r="J390" s="92"/>
      <c r="K390" s="268"/>
      <c r="L390" s="93"/>
      <c r="M390" s="93"/>
      <c r="N390" s="350"/>
      <c r="O390" s="94"/>
      <c r="P390" s="95"/>
      <c r="Q390" s="248"/>
    </row>
    <row r="391" spans="1:17" ht="14.25">
      <c r="A391" s="24" t="s">
        <v>761</v>
      </c>
      <c r="B391" s="30" t="s">
        <v>442</v>
      </c>
      <c r="C391" s="30" t="s">
        <v>1024</v>
      </c>
      <c r="D391" s="31" t="s">
        <v>984</v>
      </c>
      <c r="E391" s="64" t="s">
        <v>1061</v>
      </c>
      <c r="F391" s="92">
        <v>1</v>
      </c>
      <c r="G391" s="205"/>
      <c r="H391" s="92">
        <v>1</v>
      </c>
      <c r="I391" s="204">
        <v>1</v>
      </c>
      <c r="J391" s="92"/>
      <c r="K391" s="268"/>
      <c r="L391" s="294">
        <v>1</v>
      </c>
      <c r="M391" s="93"/>
      <c r="N391" s="350"/>
      <c r="O391" s="94"/>
      <c r="P391" s="95">
        <v>1</v>
      </c>
      <c r="Q391" s="248"/>
    </row>
    <row r="392" spans="1:17" ht="14.25">
      <c r="A392" s="53" t="s">
        <v>775</v>
      </c>
      <c r="B392" s="30" t="s">
        <v>443</v>
      </c>
      <c r="C392" s="30" t="s">
        <v>1261</v>
      </c>
      <c r="D392" s="31" t="s">
        <v>969</v>
      </c>
      <c r="E392" s="44" t="s">
        <v>508</v>
      </c>
      <c r="F392" s="256">
        <v>1</v>
      </c>
      <c r="G392" s="205"/>
      <c r="H392" s="92">
        <v>1</v>
      </c>
      <c r="I392" s="204">
        <v>1</v>
      </c>
      <c r="J392" s="92"/>
      <c r="K392" s="268"/>
      <c r="L392" s="93">
        <v>1</v>
      </c>
      <c r="M392" s="93"/>
      <c r="N392" s="350"/>
      <c r="O392" s="94"/>
      <c r="P392" s="95">
        <v>1</v>
      </c>
      <c r="Q392" s="248"/>
    </row>
    <row r="393" spans="1:17" ht="14.25">
      <c r="A393" s="53" t="s">
        <v>775</v>
      </c>
      <c r="B393" s="30" t="s">
        <v>444</v>
      </c>
      <c r="C393" s="30" t="s">
        <v>1261</v>
      </c>
      <c r="D393" s="31" t="s">
        <v>969</v>
      </c>
      <c r="E393" s="96" t="s">
        <v>1410</v>
      </c>
      <c r="F393" s="92">
        <v>1</v>
      </c>
      <c r="G393" s="205">
        <v>1</v>
      </c>
      <c r="H393" s="92"/>
      <c r="I393" s="204"/>
      <c r="J393" s="92"/>
      <c r="K393" s="268"/>
      <c r="L393" s="93">
        <v>1</v>
      </c>
      <c r="M393" s="93"/>
      <c r="N393" s="350"/>
      <c r="O393" s="94"/>
      <c r="P393" s="95">
        <v>1</v>
      </c>
      <c r="Q393" s="248"/>
    </row>
    <row r="394" spans="1:17" ht="14.25">
      <c r="A394" s="53" t="s">
        <v>775</v>
      </c>
      <c r="B394" s="30" t="s">
        <v>445</v>
      </c>
      <c r="C394" s="30" t="s">
        <v>1261</v>
      </c>
      <c r="D394" s="31" t="s">
        <v>969</v>
      </c>
      <c r="E394" s="96" t="s">
        <v>446</v>
      </c>
      <c r="F394" s="256">
        <v>1</v>
      </c>
      <c r="G394" s="205">
        <v>1</v>
      </c>
      <c r="H394" s="91">
        <v>1</v>
      </c>
      <c r="I394" s="204"/>
      <c r="J394" s="92"/>
      <c r="K394" s="268"/>
      <c r="L394" s="93">
        <v>1</v>
      </c>
      <c r="M394" s="93"/>
      <c r="N394" s="350"/>
      <c r="O394" s="94"/>
      <c r="P394" s="95">
        <v>1</v>
      </c>
      <c r="Q394" s="248"/>
    </row>
    <row r="395" spans="1:17" ht="14.25">
      <c r="A395" s="53" t="s">
        <v>775</v>
      </c>
      <c r="B395" s="30" t="s">
        <v>447</v>
      </c>
      <c r="C395" s="30" t="s">
        <v>986</v>
      </c>
      <c r="D395" s="31" t="s">
        <v>969</v>
      </c>
      <c r="E395" s="44" t="s">
        <v>941</v>
      </c>
      <c r="F395" s="92">
        <v>1</v>
      </c>
      <c r="G395" s="205"/>
      <c r="H395" s="92">
        <v>1</v>
      </c>
      <c r="I395" s="204">
        <v>1</v>
      </c>
      <c r="J395" s="92"/>
      <c r="K395" s="268"/>
      <c r="L395" s="93">
        <v>1</v>
      </c>
      <c r="M395" s="93"/>
      <c r="N395" s="350"/>
      <c r="O395" s="94"/>
      <c r="P395" s="95">
        <v>1</v>
      </c>
      <c r="Q395" s="248"/>
    </row>
    <row r="396" spans="1:17" ht="14.25">
      <c r="A396" s="24" t="s">
        <v>1080</v>
      </c>
      <c r="B396" s="30" t="s">
        <v>448</v>
      </c>
      <c r="C396" s="30" t="s">
        <v>995</v>
      </c>
      <c r="D396" s="31" t="s">
        <v>984</v>
      </c>
      <c r="E396" s="96" t="s">
        <v>1412</v>
      </c>
      <c r="F396" s="256">
        <v>1</v>
      </c>
      <c r="G396" s="205">
        <v>1</v>
      </c>
      <c r="H396" s="92"/>
      <c r="I396" s="204"/>
      <c r="J396" s="92"/>
      <c r="K396" s="268"/>
      <c r="L396" s="93">
        <v>1</v>
      </c>
      <c r="M396" s="93"/>
      <c r="N396" s="350"/>
      <c r="O396" s="94"/>
      <c r="P396" s="95">
        <v>1</v>
      </c>
      <c r="Q396" s="248"/>
    </row>
    <row r="397" spans="1:17" ht="14.25">
      <c r="A397" s="53" t="s">
        <v>775</v>
      </c>
      <c r="B397" s="10" t="s">
        <v>451</v>
      </c>
      <c r="C397" s="2" t="s">
        <v>995</v>
      </c>
      <c r="D397" s="7" t="s">
        <v>984</v>
      </c>
      <c r="E397" s="200" t="s">
        <v>1034</v>
      </c>
      <c r="F397" s="256">
        <v>1</v>
      </c>
      <c r="G397" s="205"/>
      <c r="H397" s="92"/>
      <c r="I397" s="204"/>
      <c r="J397" s="92">
        <v>1</v>
      </c>
      <c r="K397" s="268">
        <v>1</v>
      </c>
      <c r="L397" s="93">
        <v>1</v>
      </c>
      <c r="M397" s="93"/>
      <c r="N397" s="350">
        <v>1</v>
      </c>
      <c r="O397" s="94"/>
      <c r="P397" s="95"/>
      <c r="Q397" s="248"/>
    </row>
    <row r="398" spans="1:17" ht="14.25">
      <c r="A398" s="24" t="s">
        <v>1082</v>
      </c>
      <c r="B398" s="10" t="s">
        <v>452</v>
      </c>
      <c r="C398" s="30" t="s">
        <v>1261</v>
      </c>
      <c r="D398" s="7" t="s">
        <v>969</v>
      </c>
      <c r="E398" s="10" t="s">
        <v>510</v>
      </c>
      <c r="F398" s="256">
        <v>1</v>
      </c>
      <c r="G398" s="205"/>
      <c r="H398" s="92">
        <v>1</v>
      </c>
      <c r="I398" s="204">
        <v>1</v>
      </c>
      <c r="J398" s="92"/>
      <c r="K398" s="268"/>
      <c r="L398" s="93">
        <v>1</v>
      </c>
      <c r="M398" s="93"/>
      <c r="N398" s="350"/>
      <c r="O398" s="94"/>
      <c r="P398" s="95">
        <v>1</v>
      </c>
      <c r="Q398" s="248"/>
    </row>
    <row r="399" spans="1:17" ht="14.25">
      <c r="A399" s="24" t="s">
        <v>1083</v>
      </c>
      <c r="B399" s="2" t="s">
        <v>1084</v>
      </c>
      <c r="C399" s="2" t="s">
        <v>983</v>
      </c>
      <c r="D399" s="7" t="s">
        <v>984</v>
      </c>
      <c r="E399" s="195" t="s">
        <v>1425</v>
      </c>
      <c r="F399" s="203">
        <v>1</v>
      </c>
      <c r="G399" s="205">
        <v>1</v>
      </c>
      <c r="H399" s="92"/>
      <c r="I399" s="204"/>
      <c r="J399" s="92">
        <v>1</v>
      </c>
      <c r="K399" s="268"/>
      <c r="L399" s="294">
        <v>1</v>
      </c>
      <c r="M399" s="93"/>
      <c r="N399" s="350"/>
      <c r="O399" s="94">
        <v>1</v>
      </c>
      <c r="P399" s="95">
        <v>1</v>
      </c>
      <c r="Q399" s="248"/>
    </row>
    <row r="400" spans="1:17" ht="14.25">
      <c r="A400" s="53" t="s">
        <v>775</v>
      </c>
      <c r="B400" s="10" t="s">
        <v>1085</v>
      </c>
      <c r="C400" s="2" t="s">
        <v>986</v>
      </c>
      <c r="D400" s="7" t="s">
        <v>969</v>
      </c>
      <c r="E400" s="10" t="s">
        <v>941</v>
      </c>
      <c r="F400" s="203">
        <v>1</v>
      </c>
      <c r="G400" s="205"/>
      <c r="H400" s="92">
        <v>1</v>
      </c>
      <c r="I400" s="204">
        <v>1</v>
      </c>
      <c r="J400" s="92"/>
      <c r="K400" s="268"/>
      <c r="L400" s="93">
        <v>1</v>
      </c>
      <c r="M400" s="93"/>
      <c r="N400" s="350"/>
      <c r="O400" s="94"/>
      <c r="P400" s="95">
        <v>1</v>
      </c>
      <c r="Q400" s="248"/>
    </row>
    <row r="401" spans="1:17" ht="14.25">
      <c r="A401" s="24" t="s">
        <v>1086</v>
      </c>
      <c r="B401" s="2" t="s">
        <v>1087</v>
      </c>
      <c r="C401" s="2" t="s">
        <v>1024</v>
      </c>
      <c r="D401" s="7" t="s">
        <v>984</v>
      </c>
      <c r="E401" s="10" t="s">
        <v>941</v>
      </c>
      <c r="F401" s="203">
        <v>1</v>
      </c>
      <c r="G401" s="205"/>
      <c r="H401" s="92">
        <v>1</v>
      </c>
      <c r="I401" s="204">
        <v>1</v>
      </c>
      <c r="J401" s="92"/>
      <c r="K401" s="268"/>
      <c r="L401" s="93">
        <v>1</v>
      </c>
      <c r="M401" s="93"/>
      <c r="N401" s="350"/>
      <c r="O401" s="94"/>
      <c r="P401" s="95">
        <v>1</v>
      </c>
      <c r="Q401" s="248"/>
    </row>
    <row r="402" spans="1:17" ht="14.25">
      <c r="A402" s="24" t="s">
        <v>943</v>
      </c>
      <c r="B402" s="10" t="s">
        <v>454</v>
      </c>
      <c r="C402" s="2" t="s">
        <v>983</v>
      </c>
      <c r="D402" s="7" t="s">
        <v>984</v>
      </c>
      <c r="E402" s="65" t="s">
        <v>1413</v>
      </c>
      <c r="F402" s="203">
        <v>1</v>
      </c>
      <c r="G402" s="205">
        <v>1</v>
      </c>
      <c r="H402" s="91">
        <v>1</v>
      </c>
      <c r="I402" s="204"/>
      <c r="J402" s="92"/>
      <c r="K402" s="268"/>
      <c r="L402" s="93">
        <v>1</v>
      </c>
      <c r="M402" s="93"/>
      <c r="N402" s="350"/>
      <c r="O402" s="94"/>
      <c r="P402" s="95">
        <v>1</v>
      </c>
      <c r="Q402" s="248"/>
    </row>
    <row r="403" spans="1:17" ht="14.25">
      <c r="A403" s="24" t="s">
        <v>764</v>
      </c>
      <c r="B403" s="30" t="s">
        <v>456</v>
      </c>
      <c r="C403" s="30" t="s">
        <v>968</v>
      </c>
      <c r="D403" s="31" t="s">
        <v>969</v>
      </c>
      <c r="E403" s="96" t="s">
        <v>1410</v>
      </c>
      <c r="F403" s="92">
        <v>1</v>
      </c>
      <c r="G403" s="205">
        <v>1</v>
      </c>
      <c r="H403" s="92"/>
      <c r="I403" s="204"/>
      <c r="J403" s="92"/>
      <c r="K403" s="268"/>
      <c r="L403" s="93">
        <v>1</v>
      </c>
      <c r="M403" s="93"/>
      <c r="N403" s="350"/>
      <c r="O403" s="94"/>
      <c r="P403" s="95">
        <v>1</v>
      </c>
      <c r="Q403" s="248"/>
    </row>
    <row r="404" spans="1:17" ht="14.25">
      <c r="A404" s="53" t="s">
        <v>775</v>
      </c>
      <c r="B404" s="44" t="s">
        <v>457</v>
      </c>
      <c r="C404" s="30" t="s">
        <v>983</v>
      </c>
      <c r="D404" s="31" t="s">
        <v>984</v>
      </c>
      <c r="E404" s="96" t="s">
        <v>1413</v>
      </c>
      <c r="F404" s="92">
        <v>1</v>
      </c>
      <c r="G404" s="205">
        <v>1</v>
      </c>
      <c r="H404" s="91">
        <v>1</v>
      </c>
      <c r="I404" s="204"/>
      <c r="J404" s="92"/>
      <c r="K404" s="268"/>
      <c r="L404" s="93">
        <v>1</v>
      </c>
      <c r="M404" s="93"/>
      <c r="N404" s="350"/>
      <c r="O404" s="94"/>
      <c r="P404" s="95">
        <v>1</v>
      </c>
      <c r="Q404" s="248"/>
    </row>
    <row r="405" spans="1:17" ht="14.25">
      <c r="A405" s="53" t="s">
        <v>775</v>
      </c>
      <c r="B405" s="30" t="s">
        <v>1090</v>
      </c>
      <c r="C405" s="30" t="s">
        <v>986</v>
      </c>
      <c r="D405" s="31" t="s">
        <v>969</v>
      </c>
      <c r="E405" s="198" t="s">
        <v>1081</v>
      </c>
      <c r="F405" s="92">
        <v>1</v>
      </c>
      <c r="G405" s="205"/>
      <c r="H405" s="92"/>
      <c r="I405" s="204"/>
      <c r="J405" s="92">
        <v>1</v>
      </c>
      <c r="K405" s="268">
        <v>1</v>
      </c>
      <c r="L405" s="93">
        <v>1</v>
      </c>
      <c r="M405" s="93"/>
      <c r="N405" s="350">
        <v>1</v>
      </c>
      <c r="O405" s="94"/>
      <c r="P405" s="95"/>
      <c r="Q405" s="248"/>
    </row>
    <row r="406" spans="1:17" ht="14.25">
      <c r="A406" s="24" t="s">
        <v>1091</v>
      </c>
      <c r="B406" s="30" t="s">
        <v>459</v>
      </c>
      <c r="C406" s="30" t="s">
        <v>972</v>
      </c>
      <c r="D406" s="31" t="s">
        <v>969</v>
      </c>
      <c r="E406" s="44" t="s">
        <v>941</v>
      </c>
      <c r="F406" s="92">
        <v>1</v>
      </c>
      <c r="G406" s="205"/>
      <c r="H406" s="92">
        <v>1</v>
      </c>
      <c r="I406" s="204">
        <v>1</v>
      </c>
      <c r="J406" s="92"/>
      <c r="K406" s="268"/>
      <c r="L406" s="93">
        <v>1</v>
      </c>
      <c r="M406" s="93"/>
      <c r="N406" s="350"/>
      <c r="O406" s="94"/>
      <c r="P406" s="95">
        <v>1</v>
      </c>
      <c r="Q406" s="248"/>
    </row>
    <row r="407" spans="1:17" ht="14.25">
      <c r="A407" s="53" t="s">
        <v>775</v>
      </c>
      <c r="B407" s="30" t="s">
        <v>460</v>
      </c>
      <c r="C407" s="30" t="s">
        <v>972</v>
      </c>
      <c r="D407" s="31" t="s">
        <v>969</v>
      </c>
      <c r="E407" s="44" t="s">
        <v>941</v>
      </c>
      <c r="F407" s="92">
        <v>1</v>
      </c>
      <c r="G407" s="205"/>
      <c r="H407" s="92">
        <v>1</v>
      </c>
      <c r="I407" s="204">
        <v>1</v>
      </c>
      <c r="J407" s="92"/>
      <c r="K407" s="268"/>
      <c r="L407" s="93">
        <v>1</v>
      </c>
      <c r="M407" s="93"/>
      <c r="N407" s="350"/>
      <c r="O407" s="94"/>
      <c r="P407" s="95">
        <v>1</v>
      </c>
      <c r="Q407" s="248"/>
    </row>
    <row r="408" spans="1:17" ht="14.25">
      <c r="A408" s="53" t="s">
        <v>775</v>
      </c>
      <c r="B408" s="189" t="s">
        <v>1226</v>
      </c>
      <c r="C408" s="30" t="s">
        <v>1024</v>
      </c>
      <c r="D408" s="31" t="s">
        <v>984</v>
      </c>
      <c r="E408" s="96" t="s">
        <v>1483</v>
      </c>
      <c r="F408" s="92">
        <v>1</v>
      </c>
      <c r="G408" s="205">
        <v>1</v>
      </c>
      <c r="H408" s="92"/>
      <c r="I408" s="240"/>
      <c r="J408" s="92"/>
      <c r="K408" s="273"/>
      <c r="L408" s="93"/>
      <c r="M408" s="245"/>
      <c r="N408" s="350"/>
      <c r="O408" s="94"/>
      <c r="P408" s="95">
        <v>1</v>
      </c>
      <c r="Q408" s="95">
        <v>1</v>
      </c>
    </row>
    <row r="409" spans="1:17" ht="14.25">
      <c r="A409" s="24" t="s">
        <v>1118</v>
      </c>
      <c r="B409" s="30" t="s">
        <v>462</v>
      </c>
      <c r="C409" s="30" t="s">
        <v>983</v>
      </c>
      <c r="D409" s="31" t="s">
        <v>984</v>
      </c>
      <c r="E409" s="96" t="s">
        <v>1033</v>
      </c>
      <c r="F409" s="92">
        <v>1</v>
      </c>
      <c r="G409" s="205"/>
      <c r="H409" s="92"/>
      <c r="I409" s="204"/>
      <c r="J409" s="92">
        <v>1</v>
      </c>
      <c r="K409" s="268">
        <v>1</v>
      </c>
      <c r="L409" s="294">
        <v>1</v>
      </c>
      <c r="M409" s="93"/>
      <c r="N409" s="350">
        <v>1</v>
      </c>
      <c r="O409" s="94"/>
      <c r="P409" s="95"/>
      <c r="Q409" s="248"/>
    </row>
    <row r="410" spans="1:17" ht="14.25">
      <c r="A410" s="52"/>
      <c r="B410" s="30"/>
      <c r="C410" s="30"/>
      <c r="D410" s="31"/>
      <c r="E410" s="198" t="s">
        <v>1119</v>
      </c>
      <c r="F410" s="92"/>
      <c r="G410" s="205"/>
      <c r="H410" s="92"/>
      <c r="I410" s="204"/>
      <c r="J410" s="92"/>
      <c r="K410" s="268"/>
      <c r="L410" s="93"/>
      <c r="M410" s="93"/>
      <c r="N410" s="350"/>
      <c r="O410" s="94"/>
      <c r="P410" s="95"/>
      <c r="Q410" s="248"/>
    </row>
    <row r="411" spans="1:17" ht="14.25">
      <c r="A411" s="53" t="s">
        <v>775</v>
      </c>
      <c r="B411" s="30" t="s">
        <v>1125</v>
      </c>
      <c r="C411" s="30" t="s">
        <v>986</v>
      </c>
      <c r="D411" s="31" t="s">
        <v>969</v>
      </c>
      <c r="E411" s="198" t="s">
        <v>1126</v>
      </c>
      <c r="F411" s="92">
        <v>1</v>
      </c>
      <c r="G411" s="205"/>
      <c r="H411" s="92"/>
      <c r="I411" s="204"/>
      <c r="J411" s="92">
        <v>1</v>
      </c>
      <c r="K411" s="268">
        <v>1</v>
      </c>
      <c r="L411" s="93">
        <v>1</v>
      </c>
      <c r="M411" s="93"/>
      <c r="N411" s="350">
        <v>1</v>
      </c>
      <c r="O411" s="94"/>
      <c r="P411" s="95"/>
      <c r="Q411" s="248"/>
    </row>
    <row r="412" spans="1:17" ht="14.25">
      <c r="A412" s="53" t="s">
        <v>775</v>
      </c>
      <c r="B412" s="44" t="s">
        <v>1103</v>
      </c>
      <c r="C412" s="30" t="s">
        <v>983</v>
      </c>
      <c r="D412" s="31" t="s">
        <v>984</v>
      </c>
      <c r="E412" s="44" t="s">
        <v>1019</v>
      </c>
      <c r="F412" s="92">
        <v>1</v>
      </c>
      <c r="G412" s="205"/>
      <c r="H412" s="92">
        <v>1</v>
      </c>
      <c r="I412" s="204">
        <v>1</v>
      </c>
      <c r="J412" s="92"/>
      <c r="K412" s="268"/>
      <c r="L412" s="93">
        <v>1</v>
      </c>
      <c r="M412" s="93"/>
      <c r="N412" s="350"/>
      <c r="O412" s="94"/>
      <c r="P412" s="95">
        <v>1</v>
      </c>
      <c r="Q412" s="248"/>
    </row>
    <row r="413" spans="1:17" ht="14.25">
      <c r="A413" s="24" t="s">
        <v>1127</v>
      </c>
      <c r="B413" s="30" t="s">
        <v>463</v>
      </c>
      <c r="C413" s="30" t="s">
        <v>986</v>
      </c>
      <c r="D413" s="31" t="s">
        <v>969</v>
      </c>
      <c r="E413" s="96" t="s">
        <v>1120</v>
      </c>
      <c r="F413" s="92">
        <v>1</v>
      </c>
      <c r="G413" s="205">
        <v>1</v>
      </c>
      <c r="H413" s="91">
        <v>1</v>
      </c>
      <c r="I413" s="205"/>
      <c r="J413" s="92"/>
      <c r="K413" s="268"/>
      <c r="L413" s="93">
        <v>1</v>
      </c>
      <c r="M413" s="93"/>
      <c r="N413" s="350"/>
      <c r="O413" s="94"/>
      <c r="P413" s="95">
        <v>1</v>
      </c>
      <c r="Q413" s="248"/>
    </row>
    <row r="414" spans="1:17" ht="14.25">
      <c r="A414" s="53" t="s">
        <v>775</v>
      </c>
      <c r="B414" s="173" t="s">
        <v>464</v>
      </c>
      <c r="C414" s="30" t="s">
        <v>1212</v>
      </c>
      <c r="D414" s="31" t="s">
        <v>963</v>
      </c>
      <c r="E414" s="96" t="s">
        <v>1461</v>
      </c>
      <c r="F414" s="92">
        <v>1</v>
      </c>
      <c r="G414" s="205">
        <v>1</v>
      </c>
      <c r="H414" s="92"/>
      <c r="I414" s="205"/>
      <c r="J414" s="92"/>
      <c r="K414" s="273"/>
      <c r="L414" s="93">
        <v>1</v>
      </c>
      <c r="M414" s="245"/>
      <c r="N414" s="350"/>
      <c r="O414" s="94"/>
      <c r="P414" s="95">
        <v>1</v>
      </c>
      <c r="Q414" s="248"/>
    </row>
    <row r="415" spans="1:17" ht="14.25">
      <c r="A415" s="24" t="s">
        <v>945</v>
      </c>
      <c r="B415" s="30" t="s">
        <v>1128</v>
      </c>
      <c r="C415" s="30" t="s">
        <v>983</v>
      </c>
      <c r="D415" s="31" t="s">
        <v>984</v>
      </c>
      <c r="E415" s="44" t="s">
        <v>511</v>
      </c>
      <c r="F415" s="256">
        <v>1</v>
      </c>
      <c r="G415" s="205"/>
      <c r="H415" s="92">
        <v>1</v>
      </c>
      <c r="I415" s="204">
        <v>1</v>
      </c>
      <c r="J415" s="92"/>
      <c r="K415" s="268"/>
      <c r="L415" s="93">
        <v>1</v>
      </c>
      <c r="M415" s="93"/>
      <c r="N415" s="350"/>
      <c r="O415" s="94"/>
      <c r="P415" s="95">
        <v>1</v>
      </c>
      <c r="Q415" s="248"/>
    </row>
    <row r="416" spans="1:17" ht="15" thickBot="1">
      <c r="A416" s="103" t="s">
        <v>1129</v>
      </c>
      <c r="B416" s="55" t="s">
        <v>1130</v>
      </c>
      <c r="C416" s="55" t="s">
        <v>1024</v>
      </c>
      <c r="D416" s="56" t="s">
        <v>984</v>
      </c>
      <c r="E416" s="66" t="s">
        <v>941</v>
      </c>
      <c r="F416" s="208">
        <v>1</v>
      </c>
      <c r="G416" s="221"/>
      <c r="H416" s="208">
        <v>1</v>
      </c>
      <c r="I416" s="236">
        <v>1</v>
      </c>
      <c r="J416" s="208"/>
      <c r="K416" s="269"/>
      <c r="L416" s="93">
        <v>1</v>
      </c>
      <c r="M416" s="93"/>
      <c r="N416" s="350"/>
      <c r="O416" s="94"/>
      <c r="P416" s="95">
        <v>1</v>
      </c>
      <c r="Q416" s="248"/>
    </row>
    <row r="417" spans="2:17" ht="15" thickTop="1">
      <c r="B417" s="33"/>
      <c r="C417" s="33"/>
      <c r="D417" s="34"/>
      <c r="E417" s="59">
        <f>SUM(F391:F416)</f>
        <v>25</v>
      </c>
      <c r="F417" s="93"/>
      <c r="G417" s="219"/>
      <c r="H417" s="93"/>
      <c r="I417" s="240"/>
      <c r="J417" s="93"/>
      <c r="K417" s="245"/>
      <c r="L417" s="93"/>
      <c r="M417" s="245"/>
      <c r="N417" s="350"/>
      <c r="O417" s="94"/>
      <c r="P417" s="95"/>
      <c r="Q417" s="248"/>
    </row>
    <row r="418" spans="2:17" ht="15" thickBot="1">
      <c r="B418" s="33"/>
      <c r="C418" s="33"/>
      <c r="D418" s="34"/>
      <c r="E418" s="59"/>
      <c r="F418" s="93"/>
      <c r="G418" s="219"/>
      <c r="H418" s="93"/>
      <c r="I418" s="234"/>
      <c r="J418" s="93"/>
      <c r="K418" s="266"/>
      <c r="L418" s="93"/>
      <c r="M418" s="93"/>
      <c r="N418" s="350"/>
      <c r="O418" s="94"/>
      <c r="P418" s="95"/>
      <c r="Q418" s="248"/>
    </row>
    <row r="419" spans="1:20" ht="15.75" thickBot="1" thickTop="1">
      <c r="A419" s="48"/>
      <c r="B419" s="49" t="s">
        <v>1045</v>
      </c>
      <c r="C419" s="50"/>
      <c r="D419" s="51"/>
      <c r="E419" s="63"/>
      <c r="F419" s="207"/>
      <c r="G419" s="220"/>
      <c r="H419" s="207"/>
      <c r="I419" s="239"/>
      <c r="J419" s="207"/>
      <c r="K419" s="272"/>
      <c r="L419" s="93"/>
      <c r="M419" s="245"/>
      <c r="N419" s="350"/>
      <c r="O419" s="94"/>
      <c r="P419" s="95"/>
      <c r="Q419" s="248"/>
      <c r="T419" s="175">
        <f>F230+F232+F233+F241+F242+F243+F244+F250+F251+F252+F253+F254+F257+F259+F261+F262+F263+F264+F271+F272+F273+F274+F275+F276+F278+F280+F283+F284+F285+F287+F288+F289+F297+F298+F301+F307+F316+F323+F325+F348+F349+F358+F362+F372+F377+F382+F383+F392+F393+F394+F395+F398+F400+F403+F405+F406+F407+F411+F413+F421+F425+F432</f>
        <v>62</v>
      </c>
    </row>
    <row r="420" spans="1:17" ht="15" thickTop="1">
      <c r="A420" s="52" t="s">
        <v>947</v>
      </c>
      <c r="B420" s="173" t="s">
        <v>1484</v>
      </c>
      <c r="C420" s="30" t="s">
        <v>995</v>
      </c>
      <c r="D420" s="31" t="s">
        <v>984</v>
      </c>
      <c r="E420" s="96" t="s">
        <v>60</v>
      </c>
      <c r="F420" s="92">
        <v>1</v>
      </c>
      <c r="G420" s="205">
        <v>1</v>
      </c>
      <c r="H420" s="92"/>
      <c r="I420" s="240"/>
      <c r="J420" s="92"/>
      <c r="K420" s="273"/>
      <c r="L420" s="93"/>
      <c r="M420" s="245"/>
      <c r="N420" s="350"/>
      <c r="O420" s="94"/>
      <c r="P420" s="95"/>
      <c r="Q420" s="95">
        <v>1</v>
      </c>
    </row>
    <row r="421" spans="1:17" ht="14.25">
      <c r="A421" s="24" t="s">
        <v>1131</v>
      </c>
      <c r="B421" s="30" t="s">
        <v>466</v>
      </c>
      <c r="C421" s="30" t="s">
        <v>968</v>
      </c>
      <c r="D421" s="31" t="s">
        <v>969</v>
      </c>
      <c r="E421" s="44" t="s">
        <v>512</v>
      </c>
      <c r="F421" s="256">
        <v>1</v>
      </c>
      <c r="G421" s="205"/>
      <c r="H421" s="92">
        <v>1</v>
      </c>
      <c r="I421" s="204">
        <v>1</v>
      </c>
      <c r="J421" s="92"/>
      <c r="K421" s="268"/>
      <c r="L421" s="93">
        <v>1</v>
      </c>
      <c r="M421" s="93"/>
      <c r="N421" s="350"/>
      <c r="O421" s="94"/>
      <c r="P421" s="95">
        <v>1</v>
      </c>
      <c r="Q421" s="248"/>
    </row>
    <row r="422" spans="1:17" ht="14.25">
      <c r="A422" s="24" t="s">
        <v>1132</v>
      </c>
      <c r="B422" s="30" t="s">
        <v>468</v>
      </c>
      <c r="C422" s="30" t="s">
        <v>1024</v>
      </c>
      <c r="D422" s="31" t="s">
        <v>984</v>
      </c>
      <c r="E422" s="96" t="s">
        <v>1414</v>
      </c>
      <c r="F422" s="256">
        <v>1</v>
      </c>
      <c r="G422" s="205">
        <v>1</v>
      </c>
      <c r="H422" s="92"/>
      <c r="I422" s="204"/>
      <c r="J422" s="92"/>
      <c r="K422" s="268"/>
      <c r="L422" s="93">
        <v>1</v>
      </c>
      <c r="M422" s="93"/>
      <c r="N422" s="350"/>
      <c r="O422" s="94"/>
      <c r="P422" s="95">
        <v>1</v>
      </c>
      <c r="Q422" s="248"/>
    </row>
    <row r="423" spans="1:17" ht="14.25">
      <c r="A423" s="53" t="s">
        <v>775</v>
      </c>
      <c r="B423" s="30" t="s">
        <v>467</v>
      </c>
      <c r="C423" s="30" t="s">
        <v>1024</v>
      </c>
      <c r="D423" s="31" t="s">
        <v>984</v>
      </c>
      <c r="E423" s="44" t="s">
        <v>941</v>
      </c>
      <c r="F423" s="92">
        <v>1</v>
      </c>
      <c r="G423" s="205"/>
      <c r="H423" s="92">
        <v>1</v>
      </c>
      <c r="I423" s="204">
        <v>1</v>
      </c>
      <c r="J423" s="92"/>
      <c r="K423" s="268"/>
      <c r="L423" s="92">
        <v>1</v>
      </c>
      <c r="M423" s="93"/>
      <c r="N423" s="350"/>
      <c r="O423" s="94"/>
      <c r="P423" s="95">
        <v>1</v>
      </c>
      <c r="Q423" s="248"/>
    </row>
    <row r="424" spans="1:17" ht="14.25">
      <c r="A424" s="53" t="s">
        <v>775</v>
      </c>
      <c r="B424" s="30" t="s">
        <v>1076</v>
      </c>
      <c r="C424" s="30" t="s">
        <v>1024</v>
      </c>
      <c r="D424" s="31" t="s">
        <v>984</v>
      </c>
      <c r="E424" s="198" t="s">
        <v>1032</v>
      </c>
      <c r="F424" s="256">
        <v>1</v>
      </c>
      <c r="G424" s="205"/>
      <c r="H424" s="92"/>
      <c r="I424" s="204"/>
      <c r="J424" s="92">
        <v>1</v>
      </c>
      <c r="K424" s="268">
        <v>1</v>
      </c>
      <c r="L424" s="92">
        <v>1</v>
      </c>
      <c r="M424" s="93"/>
      <c r="N424" s="350">
        <v>1</v>
      </c>
      <c r="O424" s="94"/>
      <c r="P424" s="95"/>
      <c r="Q424" s="248"/>
    </row>
    <row r="425" spans="1:17" ht="14.25">
      <c r="A425" s="53" t="s">
        <v>775</v>
      </c>
      <c r="B425" s="44" t="s">
        <v>469</v>
      </c>
      <c r="C425" s="30" t="s">
        <v>475</v>
      </c>
      <c r="D425" s="31" t="s">
        <v>969</v>
      </c>
      <c r="E425" s="96" t="s">
        <v>1415</v>
      </c>
      <c r="F425" s="256">
        <v>1</v>
      </c>
      <c r="G425" s="205">
        <v>1</v>
      </c>
      <c r="H425" s="92"/>
      <c r="I425" s="204"/>
      <c r="J425" s="92"/>
      <c r="K425" s="268"/>
      <c r="L425" s="92">
        <v>1</v>
      </c>
      <c r="M425" s="93"/>
      <c r="N425" s="350"/>
      <c r="O425" s="94"/>
      <c r="P425" s="95">
        <v>1</v>
      </c>
      <c r="Q425" s="248"/>
    </row>
    <row r="426" spans="1:17" ht="14.25">
      <c r="A426" s="53" t="s">
        <v>775</v>
      </c>
      <c r="B426" s="30" t="s">
        <v>471</v>
      </c>
      <c r="C426" s="30" t="s">
        <v>983</v>
      </c>
      <c r="D426" s="31" t="s">
        <v>984</v>
      </c>
      <c r="E426" s="64" t="s">
        <v>1061</v>
      </c>
      <c r="F426" s="92">
        <v>1</v>
      </c>
      <c r="G426" s="205"/>
      <c r="H426" s="92">
        <v>1</v>
      </c>
      <c r="I426" s="204">
        <v>1</v>
      </c>
      <c r="J426" s="92"/>
      <c r="K426" s="268"/>
      <c r="L426" s="297">
        <v>1</v>
      </c>
      <c r="M426" s="93"/>
      <c r="N426" s="350"/>
      <c r="O426" s="94"/>
      <c r="P426" s="95">
        <v>1</v>
      </c>
      <c r="Q426" s="248"/>
    </row>
    <row r="427" spans="1:18" ht="14.25" customHeight="1">
      <c r="A427" s="24" t="s">
        <v>1154</v>
      </c>
      <c r="B427" s="30" t="s">
        <v>1155</v>
      </c>
      <c r="C427" s="30" t="s">
        <v>995</v>
      </c>
      <c r="D427" s="31" t="s">
        <v>984</v>
      </c>
      <c r="E427" s="198" t="s">
        <v>1133</v>
      </c>
      <c r="F427" s="92">
        <v>1</v>
      </c>
      <c r="G427" s="205"/>
      <c r="H427" s="92"/>
      <c r="I427" s="204"/>
      <c r="J427" s="92">
        <v>1</v>
      </c>
      <c r="K427" s="268">
        <v>1</v>
      </c>
      <c r="L427" s="92">
        <v>1</v>
      </c>
      <c r="M427" s="93"/>
      <c r="N427" s="350">
        <v>1</v>
      </c>
      <c r="O427" s="94"/>
      <c r="P427" s="95"/>
      <c r="Q427" s="248"/>
      <c r="R427" s="98">
        <f>SUM(G2,G4,G6,G7,G10,G14,G21,G22,G24,G26,G30,G32,G39,G52,G54)+G19</f>
        <v>16</v>
      </c>
    </row>
    <row r="428" spans="1:18" ht="15" customHeight="1">
      <c r="A428" s="24" t="s">
        <v>1156</v>
      </c>
      <c r="B428" s="30" t="s">
        <v>1157</v>
      </c>
      <c r="C428" s="30" t="s">
        <v>983</v>
      </c>
      <c r="D428" s="31" t="s">
        <v>984</v>
      </c>
      <c r="E428" s="44" t="s">
        <v>941</v>
      </c>
      <c r="F428" s="92">
        <v>1</v>
      </c>
      <c r="G428" s="205"/>
      <c r="H428" s="92">
        <v>1</v>
      </c>
      <c r="I428" s="204">
        <v>1</v>
      </c>
      <c r="J428" s="92"/>
      <c r="K428" s="268"/>
      <c r="L428" s="92">
        <v>1</v>
      </c>
      <c r="M428" s="93"/>
      <c r="N428" s="350"/>
      <c r="O428" s="94"/>
      <c r="P428" s="95">
        <v>1</v>
      </c>
      <c r="Q428" s="248"/>
      <c r="R428" s="98">
        <f>SUM(G57,G59,G71,G72,G79,G82,G85,G89,G92,G102,G114,G124,G129,G130,G131,G132,G134)</f>
        <v>17</v>
      </c>
    </row>
    <row r="429" spans="1:41" s="57" customFormat="1" ht="12.75">
      <c r="A429" s="53" t="s">
        <v>775</v>
      </c>
      <c r="B429" s="173" t="s">
        <v>361</v>
      </c>
      <c r="C429" s="30" t="s">
        <v>962</v>
      </c>
      <c r="D429" s="31" t="s">
        <v>1220</v>
      </c>
      <c r="E429" s="44" t="s">
        <v>1481</v>
      </c>
      <c r="F429" s="92">
        <v>1</v>
      </c>
      <c r="G429" s="453"/>
      <c r="H429" s="92">
        <v>1</v>
      </c>
      <c r="I429" s="204">
        <v>1</v>
      </c>
      <c r="K429" s="268"/>
      <c r="L429" s="92">
        <v>1</v>
      </c>
      <c r="P429" s="95">
        <v>1</v>
      </c>
      <c r="U429" s="379"/>
      <c r="V429" s="379"/>
      <c r="W429" s="379"/>
      <c r="X429" s="379"/>
      <c r="Y429" s="379"/>
      <c r="Z429" s="379"/>
      <c r="AA429" s="379"/>
      <c r="AB429" s="379"/>
      <c r="AC429" s="379"/>
      <c r="AD429" s="379"/>
      <c r="AE429" s="379"/>
      <c r="AF429" s="379"/>
      <c r="AG429" s="379"/>
      <c r="AH429" s="379"/>
      <c r="AI429" s="379"/>
      <c r="AJ429" s="379"/>
      <c r="AK429" s="379"/>
      <c r="AL429" s="379"/>
      <c r="AM429" s="379"/>
      <c r="AN429" s="379"/>
      <c r="AO429" s="379"/>
    </row>
    <row r="430" spans="1:41" ht="15" thickBot="1">
      <c r="A430" s="24" t="s">
        <v>1158</v>
      </c>
      <c r="B430" s="30" t="s">
        <v>472</v>
      </c>
      <c r="C430" s="30" t="s">
        <v>995</v>
      </c>
      <c r="D430" s="31" t="s">
        <v>984</v>
      </c>
      <c r="E430" s="198" t="s">
        <v>1133</v>
      </c>
      <c r="F430" s="92">
        <v>1</v>
      </c>
      <c r="G430" s="205"/>
      <c r="H430" s="92"/>
      <c r="I430" s="204"/>
      <c r="J430" s="92">
        <v>1</v>
      </c>
      <c r="K430" s="268">
        <v>1</v>
      </c>
      <c r="L430" s="92">
        <v>1</v>
      </c>
      <c r="M430" s="93"/>
      <c r="N430" s="350">
        <v>1</v>
      </c>
      <c r="O430" s="94"/>
      <c r="P430" s="95"/>
      <c r="Q430" s="248"/>
      <c r="R430" s="98">
        <f>SUM(G139,G145,G158,G159,G165,G167,G169,G170,G179,G187,G188,G193)</f>
        <v>12</v>
      </c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</row>
    <row r="431" spans="1:62" s="184" customFormat="1" ht="15" customHeight="1" thickBot="1" thickTop="1">
      <c r="A431" s="24" t="s">
        <v>1159</v>
      </c>
      <c r="B431" s="30" t="s">
        <v>1160</v>
      </c>
      <c r="C431" s="30" t="s">
        <v>983</v>
      </c>
      <c r="D431" s="31" t="s">
        <v>984</v>
      </c>
      <c r="E431" s="96" t="s">
        <v>1416</v>
      </c>
      <c r="F431" s="92">
        <v>1</v>
      </c>
      <c r="G431" s="205">
        <v>1</v>
      </c>
      <c r="H431" s="91">
        <v>1</v>
      </c>
      <c r="I431" s="204"/>
      <c r="J431" s="92"/>
      <c r="K431" s="268"/>
      <c r="L431" s="92">
        <v>1</v>
      </c>
      <c r="M431" s="93"/>
      <c r="N431" s="350"/>
      <c r="O431" s="94"/>
      <c r="P431" s="95">
        <v>1</v>
      </c>
      <c r="Q431" s="248"/>
      <c r="R431" s="98">
        <f>SUM(G220,G224,G225,G232,G238,G239,G244,G256,G265,G266,G267,G272,G276,G284,G286,G289,G292)+G245</f>
        <v>18</v>
      </c>
      <c r="S431"/>
      <c r="T431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</row>
    <row r="432" spans="1:41" ht="17.25" customHeight="1" thickBot="1" thickTop="1">
      <c r="A432" s="53" t="s">
        <v>775</v>
      </c>
      <c r="B432" s="30" t="s">
        <v>473</v>
      </c>
      <c r="C432" s="30" t="s">
        <v>1261</v>
      </c>
      <c r="D432" s="31" t="s">
        <v>969</v>
      </c>
      <c r="E432" s="44" t="s">
        <v>474</v>
      </c>
      <c r="F432" s="92">
        <v>1</v>
      </c>
      <c r="G432" s="205"/>
      <c r="H432" s="203">
        <v>1</v>
      </c>
      <c r="I432" s="204">
        <v>1</v>
      </c>
      <c r="J432" s="203"/>
      <c r="K432" s="347"/>
      <c r="L432" s="92">
        <v>1</v>
      </c>
      <c r="M432" s="210"/>
      <c r="N432" s="354"/>
      <c r="O432" s="94"/>
      <c r="P432" s="293">
        <v>1</v>
      </c>
      <c r="Q432" s="248"/>
      <c r="R432" s="98">
        <f>SUM(G305,G306,G314,G330,G331,G340,G349,G351,G367,G369,G371,G372,G375,G377,G382,G384,G386,G393,G396,G403,G414,G420,G422,G425+G408-G306)+G313</f>
        <v>25</v>
      </c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</row>
    <row r="433" spans="1:41" ht="15.75" thickBot="1" thickTop="1">
      <c r="A433" s="338" t="s">
        <v>1312</v>
      </c>
      <c r="B433" s="339"/>
      <c r="C433" s="73"/>
      <c r="D433" s="74"/>
      <c r="E433" s="75">
        <f>SUM(F420:F432)</f>
        <v>13</v>
      </c>
      <c r="F433" s="209">
        <f aca="true" t="shared" si="0" ref="F433:Q433">SUM(F2:F432)</f>
        <v>338</v>
      </c>
      <c r="G433" s="223">
        <f t="shared" si="0"/>
        <v>122</v>
      </c>
      <c r="H433" s="340">
        <f t="shared" si="0"/>
        <v>202</v>
      </c>
      <c r="I433" s="237">
        <f t="shared" si="0"/>
        <v>180</v>
      </c>
      <c r="J433" s="340">
        <f t="shared" si="0"/>
        <v>39</v>
      </c>
      <c r="K433" s="341">
        <f t="shared" si="0"/>
        <v>33</v>
      </c>
      <c r="L433" s="209">
        <f t="shared" si="0"/>
        <v>311</v>
      </c>
      <c r="M433" s="340">
        <f t="shared" si="0"/>
        <v>18</v>
      </c>
      <c r="N433" s="355">
        <f t="shared" si="0"/>
        <v>30</v>
      </c>
      <c r="O433" s="209">
        <f t="shared" si="0"/>
        <v>14</v>
      </c>
      <c r="P433" s="342">
        <f t="shared" si="0"/>
        <v>300</v>
      </c>
      <c r="Q433" s="343">
        <f t="shared" si="0"/>
        <v>9</v>
      </c>
      <c r="R433" s="345">
        <f>SUM(R427:R432)</f>
        <v>88</v>
      </c>
      <c r="S433" s="344"/>
      <c r="T433" s="344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</row>
    <row r="434" spans="8:41" ht="23.25" customHeight="1" thickBot="1" thickTop="1">
      <c r="H434"/>
      <c r="R434" s="452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</row>
    <row r="435" spans="1:16" ht="90.75" customHeight="1" thickBot="1">
      <c r="A435" s="166" t="s">
        <v>1329</v>
      </c>
      <c r="B435" s="316" t="s">
        <v>1488</v>
      </c>
      <c r="C435" s="166" t="s">
        <v>513</v>
      </c>
      <c r="D435" s="166" t="s">
        <v>539</v>
      </c>
      <c r="E435" s="317" t="s">
        <v>220</v>
      </c>
      <c r="F435" s="166" t="s">
        <v>1330</v>
      </c>
      <c r="H435" s="455" t="s">
        <v>221</v>
      </c>
      <c r="I435" s="461" t="s">
        <v>1485</v>
      </c>
      <c r="J435" s="320" t="s">
        <v>1486</v>
      </c>
      <c r="K435" s="320" t="s">
        <v>1333</v>
      </c>
      <c r="L435" s="321" t="s">
        <v>1351</v>
      </c>
      <c r="N435" s="386"/>
      <c r="P435"/>
    </row>
    <row r="436" spans="1:17" ht="13.5" thickBot="1">
      <c r="A436" s="167">
        <f>SUM(F31,F117,F140,F141,F190,F206,F233,F280,F335,F399,F198+F53+F126+F277)</f>
        <v>14</v>
      </c>
      <c r="B436" s="167">
        <f>SUM(F3,F27,F28,F110,F142,F143,F150,F163,F251,F259,F275,F279,F285,F312,F321,F327,F352,F397,F405,F411,F424,F427,F430+F172)+F358+F64+F255+F409</f>
        <v>28</v>
      </c>
      <c r="C436" s="167">
        <f>SUM(F47,F120,F409+F290+F191)</f>
        <v>5</v>
      </c>
      <c r="D436" s="167">
        <f>H433</f>
        <v>202</v>
      </c>
      <c r="E436" s="167">
        <f>E444</f>
        <v>88</v>
      </c>
      <c r="F436" s="167">
        <f>SUM(A436,B436,D436,E436,C436)</f>
        <v>337</v>
      </c>
      <c r="H436" s="324">
        <f>H433+A436+E436</f>
        <v>304</v>
      </c>
      <c r="I436" s="385">
        <f>F145+F158+F161+F167+F168+F169+F170+F172+F173+F178+F182+F185+F187+F193+F198+F199+F200+F232+F237+F238+F243+F250+F254+F257+F258+F263+F270+F272+F276+F278+F285+F300+F384+F385+F392+F394+F396+F397+F398+F415+F421+F422+F424+F256</f>
        <v>44</v>
      </c>
      <c r="J436" s="130">
        <f>SUM(F6,F8,F7,F17,F19,F21,F22,F45,F74,F75,F85,F92,F102,F239,F367)+F324</f>
        <v>16</v>
      </c>
      <c r="K436" s="322">
        <f>SUM(F3)</f>
        <v>1</v>
      </c>
      <c r="L436" s="323">
        <f>Q433</f>
        <v>9</v>
      </c>
      <c r="P436"/>
      <c r="Q436" s="29"/>
    </row>
    <row r="437" spans="1:17" ht="37.5" customHeight="1" thickBot="1">
      <c r="A437" s="166" t="s">
        <v>222</v>
      </c>
      <c r="B437" s="166" t="s">
        <v>222</v>
      </c>
      <c r="C437" s="166" t="s">
        <v>222</v>
      </c>
      <c r="D437" s="166" t="s">
        <v>222</v>
      </c>
      <c r="E437" s="166" t="s">
        <v>222</v>
      </c>
      <c r="F437" s="166" t="s">
        <v>222</v>
      </c>
      <c r="H437" s="326" t="s">
        <v>222</v>
      </c>
      <c r="I437" s="327" t="s">
        <v>1068</v>
      </c>
      <c r="J437" s="328" t="s">
        <v>1071</v>
      </c>
      <c r="K437"/>
      <c r="L437" s="35"/>
      <c r="P437"/>
      <c r="Q437" s="29"/>
    </row>
    <row r="438" spans="1:17" ht="13.5" thickBot="1">
      <c r="A438" s="168" t="s">
        <v>223</v>
      </c>
      <c r="B438" s="167">
        <v>0</v>
      </c>
      <c r="C438" s="167">
        <f>F47+F191</f>
        <v>2</v>
      </c>
      <c r="D438" s="167">
        <f>F133</f>
        <v>1</v>
      </c>
      <c r="E438" s="167">
        <f>F32+F39+F132+F133+F191+F245+F345+F408+F420</f>
        <v>9</v>
      </c>
      <c r="F438" s="167">
        <f>L436</f>
        <v>9</v>
      </c>
      <c r="H438" s="329">
        <f>F32+F39+F132+F133+F420+F408</f>
        <v>6</v>
      </c>
      <c r="I438" s="348">
        <f>L52+L65+L94+L120+L131+L147+L150+L190+L235+L244+L273+L275+L280+L287+L288+L290+L306+L307+L334+L335+L351+L354+L372+L379+L391+L399+L409+L426+L47</f>
        <v>30</v>
      </c>
      <c r="J438" s="330">
        <f>L433-I438</f>
        <v>281</v>
      </c>
      <c r="L438" s="57"/>
      <c r="P438"/>
      <c r="Q438" s="29"/>
    </row>
    <row r="439" spans="1:17" ht="13.5" thickBot="1">
      <c r="A439" s="169" t="s">
        <v>224</v>
      </c>
      <c r="B439" s="169" t="s">
        <v>224</v>
      </c>
      <c r="C439" s="169" t="s">
        <v>224</v>
      </c>
      <c r="D439" s="169" t="s">
        <v>224</v>
      </c>
      <c r="E439" s="169" t="s">
        <v>224</v>
      </c>
      <c r="F439" s="169" t="s">
        <v>224</v>
      </c>
      <c r="H439" s="325" t="s">
        <v>224</v>
      </c>
      <c r="L439" s="57"/>
      <c r="P439"/>
      <c r="Q439" s="29"/>
    </row>
    <row r="440" spans="1:17" ht="13.5" thickBot="1">
      <c r="A440" s="170">
        <f aca="true" t="shared" si="1" ref="A440:F440">A436-A438</f>
        <v>14</v>
      </c>
      <c r="B440" s="167">
        <f t="shared" si="1"/>
        <v>28</v>
      </c>
      <c r="C440" s="167">
        <f t="shared" si="1"/>
        <v>3</v>
      </c>
      <c r="D440" s="167">
        <f t="shared" si="1"/>
        <v>201</v>
      </c>
      <c r="E440" s="167">
        <f t="shared" si="1"/>
        <v>79</v>
      </c>
      <c r="F440" s="167">
        <f t="shared" si="1"/>
        <v>328</v>
      </c>
      <c r="H440" s="133">
        <f>H436-F32-F39-F132-F133-F420-F408</f>
        <v>298</v>
      </c>
      <c r="J440" s="12"/>
      <c r="K440"/>
      <c r="L440" s="35"/>
      <c r="P440"/>
      <c r="Q440" s="29"/>
    </row>
    <row r="441" spans="11:17" ht="12.75">
      <c r="K441"/>
      <c r="L441" s="35"/>
      <c r="P441"/>
      <c r="Q441" s="29"/>
    </row>
    <row r="442" spans="7:17" ht="13.5" thickBot="1">
      <c r="G442" s="12"/>
      <c r="H442" s="12"/>
      <c r="J442" s="451"/>
      <c r="K442"/>
      <c r="L442" s="35"/>
      <c r="P442"/>
      <c r="Q442" s="29"/>
    </row>
    <row r="443" spans="1:17" ht="72" customHeight="1">
      <c r="A443" s="126" t="s">
        <v>1487</v>
      </c>
      <c r="B443" s="127" t="s">
        <v>1348</v>
      </c>
      <c r="C443" s="128" t="s">
        <v>1328</v>
      </c>
      <c r="D443" s="128" t="s">
        <v>1326</v>
      </c>
      <c r="E443" s="129" t="s">
        <v>359</v>
      </c>
      <c r="F443" s="134" t="s">
        <v>1325</v>
      </c>
      <c r="G443" s="12"/>
      <c r="H443" s="12"/>
      <c r="J443" s="12"/>
      <c r="K443"/>
      <c r="L443" s="35"/>
      <c r="P443"/>
      <c r="Q443" s="29"/>
    </row>
    <row r="444" spans="1:17" ht="13.5" thickBot="1">
      <c r="A444" s="135">
        <f>SUM(G140,G206,G280,G399+G53)</f>
        <v>5</v>
      </c>
      <c r="B444" s="136">
        <f>SUM(G3,G110,G352)+G358+G255+G120</f>
        <v>6</v>
      </c>
      <c r="C444" s="137">
        <f>SUM(G47,G120)</f>
        <v>2</v>
      </c>
      <c r="D444" s="137">
        <f>SUM(H41,H45,H91,H98,H146,H226,H299,H301,H402,H404,H413,H431+H116+H101)+H60+H67+H227+H229+H258+H394+H8</f>
        <v>21</v>
      </c>
      <c r="E444" s="456">
        <f>R433</f>
        <v>88</v>
      </c>
      <c r="F444" s="138">
        <f>A444+B444+C444+D444+E444</f>
        <v>122</v>
      </c>
      <c r="H444" s="12"/>
      <c r="I444" s="6"/>
      <c r="J444" s="12"/>
      <c r="K444"/>
      <c r="L444" s="35"/>
      <c r="P444"/>
      <c r="Q444" s="29"/>
    </row>
    <row r="445" spans="1:17" ht="22.5">
      <c r="A445" s="128" t="s">
        <v>222</v>
      </c>
      <c r="B445" s="128" t="s">
        <v>222</v>
      </c>
      <c r="C445" s="128" t="s">
        <v>222</v>
      </c>
      <c r="D445" s="128" t="s">
        <v>222</v>
      </c>
      <c r="E445" s="7" t="s">
        <v>222</v>
      </c>
      <c r="F445" s="139" t="s">
        <v>1346</v>
      </c>
      <c r="H445" s="6"/>
      <c r="I445" s="6"/>
      <c r="J445" s="12"/>
      <c r="K445"/>
      <c r="L445" s="35"/>
      <c r="P445"/>
      <c r="Q445" s="29"/>
    </row>
    <row r="446" spans="1:17" ht="13.5" thickBot="1">
      <c r="A446" s="140">
        <v>0</v>
      </c>
      <c r="B446" s="140">
        <v>0</v>
      </c>
      <c r="C446" s="140">
        <v>0</v>
      </c>
      <c r="D446" s="140">
        <v>0</v>
      </c>
      <c r="E446" s="141">
        <f>G32+G39+G132+G245+G408+G420</f>
        <v>6</v>
      </c>
      <c r="F446" s="142">
        <f>G32+G39+G132+G408+G420</f>
        <v>5</v>
      </c>
      <c r="H446" s="6"/>
      <c r="J446" s="12"/>
      <c r="K446"/>
      <c r="L446" s="35"/>
      <c r="P446"/>
      <c r="Q446" s="29"/>
    </row>
    <row r="447" spans="1:17" ht="22.5">
      <c r="A447" s="457" t="s">
        <v>224</v>
      </c>
      <c r="B447" s="458" t="s">
        <v>224</v>
      </c>
      <c r="C447" s="458" t="s">
        <v>224</v>
      </c>
      <c r="D447" s="458" t="s">
        <v>224</v>
      </c>
      <c r="E447" s="156" t="s">
        <v>225</v>
      </c>
      <c r="F447" s="459" t="s">
        <v>1347</v>
      </c>
      <c r="H447" s="6"/>
      <c r="J447" s="12"/>
      <c r="K447"/>
      <c r="L447" s="35"/>
      <c r="P447"/>
      <c r="Q447" s="29"/>
    </row>
    <row r="448" spans="1:17" ht="13.5" thickBot="1">
      <c r="A448" s="460">
        <f aca="true" t="shared" si="2" ref="A448:F448">A444-A446</f>
        <v>5</v>
      </c>
      <c r="B448" s="460">
        <f t="shared" si="2"/>
        <v>6</v>
      </c>
      <c r="C448" s="460">
        <f t="shared" si="2"/>
        <v>2</v>
      </c>
      <c r="D448" s="460">
        <f t="shared" si="2"/>
        <v>21</v>
      </c>
      <c r="E448" s="137">
        <f t="shared" si="2"/>
        <v>82</v>
      </c>
      <c r="F448" s="138">
        <f t="shared" si="2"/>
        <v>117</v>
      </c>
      <c r="H448" s="6"/>
      <c r="J448" s="12"/>
      <c r="K448"/>
      <c r="L448" s="35"/>
      <c r="M448" s="288"/>
      <c r="N448" s="288"/>
      <c r="O448" s="244"/>
      <c r="P448" s="306"/>
      <c r="Q448" s="288"/>
    </row>
    <row r="449" spans="8:17" ht="12.75">
      <c r="H449" s="6"/>
      <c r="J449" s="12"/>
      <c r="K449"/>
      <c r="L449" s="35"/>
      <c r="M449" s="358" t="s">
        <v>370</v>
      </c>
      <c r="N449" s="12" t="s">
        <v>1489</v>
      </c>
      <c r="O449" s="35" t="s">
        <v>1313</v>
      </c>
      <c r="P449" s="306"/>
      <c r="Q449" s="288"/>
    </row>
    <row r="450" spans="3:17" ht="13.5" thickBot="1">
      <c r="C450" s="153"/>
      <c r="H450" s="12"/>
      <c r="J450" s="12"/>
      <c r="K450"/>
      <c r="L450" s="35"/>
      <c r="M450" s="358" t="s">
        <v>1311</v>
      </c>
      <c r="N450" s="12">
        <v>71</v>
      </c>
      <c r="O450" s="35">
        <f>SUM(F2:F106)</f>
        <v>75</v>
      </c>
      <c r="P450" s="305"/>
      <c r="Q450" s="305"/>
    </row>
    <row r="451" spans="1:57" s="158" customFormat="1" ht="12.75">
      <c r="A451" s="27"/>
      <c r="B451" s="2"/>
      <c r="C451" s="2"/>
      <c r="D451" s="7"/>
      <c r="E451" s="454" t="s">
        <v>1482</v>
      </c>
      <c r="F451" s="14"/>
      <c r="G451" s="13"/>
      <c r="H451" s="14"/>
      <c r="I451" s="14"/>
      <c r="J451" s="25"/>
      <c r="K451" s="14"/>
      <c r="L451" s="25"/>
      <c r="M451" s="358">
        <v>1952</v>
      </c>
      <c r="N451" s="12">
        <v>172</v>
      </c>
      <c r="O451" s="35">
        <f>SUM(F110:F327)</f>
        <v>179</v>
      </c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</row>
    <row r="452" spans="1:18" s="25" customFormat="1" ht="12.75">
      <c r="A452" s="27" t="s">
        <v>515</v>
      </c>
      <c r="B452" s="173" t="s">
        <v>374</v>
      </c>
      <c r="C452" s="30" t="s">
        <v>1024</v>
      </c>
      <c r="D452" s="31" t="s">
        <v>984</v>
      </c>
      <c r="E452" s="96" t="s">
        <v>1044</v>
      </c>
      <c r="F452" s="92"/>
      <c r="G452" s="205"/>
      <c r="H452" s="205"/>
      <c r="I452" s="92"/>
      <c r="J452" s="295"/>
      <c r="K452" s="92"/>
      <c r="L452" s="92"/>
      <c r="M452" s="358">
        <v>1953</v>
      </c>
      <c r="N452" s="12">
        <v>92</v>
      </c>
      <c r="O452" s="35">
        <f>SUM(F330:F432)</f>
        <v>84</v>
      </c>
      <c r="P452" s="379"/>
      <c r="Q452" s="379"/>
      <c r="R452" s="379"/>
    </row>
    <row r="453" spans="1:17" s="25" customFormat="1" ht="12.75">
      <c r="A453" s="27" t="s">
        <v>526</v>
      </c>
      <c r="B453" s="173" t="s">
        <v>527</v>
      </c>
      <c r="C453" s="2" t="s">
        <v>1004</v>
      </c>
      <c r="D453" s="7" t="s">
        <v>876</v>
      </c>
      <c r="E453" s="96" t="s">
        <v>1477</v>
      </c>
      <c r="F453" s="203"/>
      <c r="G453" s="224"/>
      <c r="H453" s="203"/>
      <c r="I453" s="203"/>
      <c r="J453" s="92"/>
      <c r="K453" s="203"/>
      <c r="L453" s="92"/>
      <c r="M453" s="358" t="s">
        <v>1312</v>
      </c>
      <c r="N453" s="12">
        <f>SUM(N450:N452)</f>
        <v>335</v>
      </c>
      <c r="O453" s="35">
        <f>SUM(O450:O452)</f>
        <v>338</v>
      </c>
      <c r="P453" s="296"/>
      <c r="Q453" s="244"/>
    </row>
    <row r="454" spans="13:21" s="25" customFormat="1" ht="14.25" customHeight="1" thickBot="1">
      <c r="M454" s="244"/>
      <c r="N454" s="352"/>
      <c r="O454" s="295"/>
      <c r="P454" s="296"/>
      <c r="Q454" s="244"/>
      <c r="U454" s="288"/>
    </row>
    <row r="455" spans="2:24" s="25" customFormat="1" ht="13.5" thickBot="1">
      <c r="B455" s="357" t="s">
        <v>397</v>
      </c>
      <c r="M455"/>
      <c r="N455"/>
      <c r="O455" s="57"/>
      <c r="P455"/>
      <c r="Q455" s="29"/>
      <c r="X455" s="288"/>
    </row>
    <row r="456" spans="1:23" s="25" customFormat="1" ht="12.75">
      <c r="A456" s="159"/>
      <c r="B456" s="356" t="s">
        <v>1124</v>
      </c>
      <c r="C456" s="2"/>
      <c r="D456" s="7"/>
      <c r="E456" s="10"/>
      <c r="F456" s="203"/>
      <c r="G456" s="224"/>
      <c r="H456" s="92"/>
      <c r="I456" s="203"/>
      <c r="J456" s="288"/>
      <c r="K456" s="203"/>
      <c r="L456" s="92"/>
      <c r="M456"/>
      <c r="N456"/>
      <c r="O456" s="57"/>
      <c r="P456"/>
      <c r="Q456" s="29"/>
      <c r="T456" s="288"/>
      <c r="V456" s="288"/>
      <c r="W456" s="288"/>
    </row>
    <row r="457" spans="1:12" s="25" customFormat="1" ht="12.75">
      <c r="A457" s="121"/>
      <c r="B457" s="331" t="s">
        <v>1121</v>
      </c>
      <c r="C457" s="30"/>
      <c r="D457" s="31"/>
      <c r="E457" s="10"/>
      <c r="F457" s="203"/>
      <c r="G457" s="224"/>
      <c r="H457" s="203"/>
      <c r="I457" s="204"/>
      <c r="J457" s="288"/>
      <c r="K457" s="203"/>
      <c r="L457" s="92"/>
    </row>
    <row r="458" spans="1:18" s="25" customFormat="1" ht="12.75">
      <c r="A458" s="428"/>
      <c r="B458" s="332" t="s">
        <v>1426</v>
      </c>
      <c r="C458" s="2"/>
      <c r="D458" s="7"/>
      <c r="E458" s="10"/>
      <c r="F458" s="305"/>
      <c r="G458" s="305"/>
      <c r="H458" s="305"/>
      <c r="I458" s="305"/>
      <c r="J458" s="305"/>
      <c r="K458" s="305"/>
      <c r="L458" s="305"/>
      <c r="R458" s="305"/>
    </row>
    <row r="459" spans="2:23" s="25" customFormat="1" ht="12.75">
      <c r="B459" s="333" t="s">
        <v>1122</v>
      </c>
      <c r="U459" s="379"/>
      <c r="V459" s="379"/>
      <c r="W459" s="379"/>
    </row>
    <row r="460" spans="1:30" s="379" customFormat="1" ht="12.75">
      <c r="A460" s="429"/>
      <c r="B460" s="334" t="s">
        <v>1123</v>
      </c>
      <c r="C460" s="30"/>
      <c r="D460" s="31"/>
      <c r="E460" s="185"/>
      <c r="Y460" s="244"/>
      <c r="Z460" s="244"/>
      <c r="AA460" s="244"/>
      <c r="AB460" s="244"/>
      <c r="AC460" s="244"/>
      <c r="AD460" s="244"/>
    </row>
    <row r="461" spans="1:23" s="25" customFormat="1" ht="12.75">
      <c r="A461" s="429"/>
      <c r="B461" s="335" t="s">
        <v>1243</v>
      </c>
      <c r="C461" s="30"/>
      <c r="D461" s="31"/>
      <c r="E461" s="185"/>
      <c r="F461" s="92"/>
      <c r="G461" s="205"/>
      <c r="H461" s="92"/>
      <c r="I461" s="240"/>
      <c r="J461" s="92"/>
      <c r="K461" s="244"/>
      <c r="L461" s="92"/>
      <c r="R461" s="379"/>
      <c r="S461" s="379"/>
      <c r="T461" s="379"/>
      <c r="U461" s="379"/>
      <c r="V461" s="379"/>
      <c r="W461" s="379"/>
    </row>
    <row r="462" spans="2:20" s="25" customFormat="1" ht="22.5">
      <c r="B462" s="349" t="s">
        <v>1456</v>
      </c>
      <c r="F462" s="92"/>
      <c r="G462" s="205"/>
      <c r="H462" s="92"/>
      <c r="I462" s="240"/>
      <c r="J462" s="92"/>
      <c r="K462" s="244"/>
      <c r="L462" s="92"/>
      <c r="R462" s="379"/>
      <c r="S462" s="379"/>
      <c r="T462" s="379"/>
    </row>
    <row r="463" spans="1:21" s="25" customFormat="1" ht="13.5" thickBot="1">
      <c r="A463" s="32"/>
      <c r="B463" s="336"/>
      <c r="C463" s="1"/>
      <c r="D463" s="6"/>
      <c r="E463" s="62"/>
      <c r="F463" s="12"/>
      <c r="G463" s="11"/>
      <c r="H463" s="6"/>
      <c r="I463" s="12"/>
      <c r="J463" s="12"/>
      <c r="K463"/>
      <c r="L463" s="35"/>
      <c r="R463"/>
      <c r="T463"/>
      <c r="U463"/>
    </row>
    <row r="464" spans="8:23" ht="13.5" thickTop="1">
      <c r="H464" s="6"/>
      <c r="J464" s="12"/>
      <c r="K464"/>
      <c r="L464" s="35"/>
      <c r="V464" s="25"/>
      <c r="W464" s="25"/>
    </row>
    <row r="465" spans="8:17" ht="12.75">
      <c r="H465" s="6"/>
      <c r="J465" s="12"/>
      <c r="K465"/>
      <c r="L465" s="35"/>
      <c r="P465"/>
      <c r="Q465" s="29"/>
    </row>
    <row r="466" spans="8:17" ht="12.75">
      <c r="H466" s="6"/>
      <c r="J466" s="12"/>
      <c r="K466"/>
      <c r="L466" s="35"/>
      <c r="P466"/>
      <c r="Q466" s="29"/>
    </row>
    <row r="467" spans="8:17" ht="12.75">
      <c r="H467" s="6"/>
      <c r="J467" s="12"/>
      <c r="K467"/>
      <c r="L467" s="35"/>
      <c r="P467"/>
      <c r="Q467" s="29"/>
    </row>
    <row r="468" spans="8:17" ht="12.75">
      <c r="H468" s="6"/>
      <c r="J468" s="12"/>
      <c r="K468"/>
      <c r="L468" s="35"/>
      <c r="P468"/>
      <c r="Q468" s="29"/>
    </row>
    <row r="469" spans="8:17" ht="12.75">
      <c r="H469" s="6"/>
      <c r="J469" s="12"/>
      <c r="K469"/>
      <c r="L469" s="12"/>
      <c r="P469"/>
      <c r="Q469" s="29"/>
    </row>
    <row r="470" spans="8:17" ht="12.75">
      <c r="H470" s="6"/>
      <c r="J470" s="12"/>
      <c r="K470"/>
      <c r="L470" s="12"/>
      <c r="P470"/>
      <c r="Q470" s="29"/>
    </row>
    <row r="471" ht="12.75">
      <c r="H471" s="14"/>
    </row>
    <row r="472" ht="12.75">
      <c r="H472" s="12"/>
    </row>
    <row r="473" ht="12.75">
      <c r="H473" s="12"/>
    </row>
    <row r="474" ht="12.75">
      <c r="H474" s="12"/>
    </row>
    <row r="475" ht="12.75">
      <c r="H475" s="12"/>
    </row>
    <row r="476" ht="12.75">
      <c r="H476" s="12"/>
    </row>
    <row r="477" ht="12.75">
      <c r="H477" s="12"/>
    </row>
    <row r="478" ht="12.75">
      <c r="H478" s="12"/>
    </row>
    <row r="479" ht="12.75">
      <c r="H479" s="12"/>
    </row>
    <row r="480" ht="12.75">
      <c r="H480" s="12"/>
    </row>
    <row r="481" ht="12.75">
      <c r="H481" s="12"/>
    </row>
    <row r="482" ht="12.75">
      <c r="H482" s="12"/>
    </row>
    <row r="483" ht="12.75">
      <c r="H483" s="12"/>
    </row>
    <row r="484" ht="12.75">
      <c r="H484" s="12"/>
    </row>
    <row r="485" ht="12.75">
      <c r="H485" s="12"/>
    </row>
    <row r="486" ht="12.75">
      <c r="H486" s="12"/>
    </row>
    <row r="487" ht="12.75">
      <c r="H487" s="6"/>
    </row>
    <row r="488" ht="12.75">
      <c r="H488" s="6"/>
    </row>
    <row r="489" ht="12.75">
      <c r="H489" s="6"/>
    </row>
    <row r="490" ht="12.75">
      <c r="H490" s="6"/>
    </row>
    <row r="491" ht="12.75">
      <c r="H491" s="6"/>
    </row>
    <row r="492" ht="12.75">
      <c r="H492" s="6"/>
    </row>
    <row r="493" ht="12.75">
      <c r="H493" s="6"/>
    </row>
    <row r="494" ht="12.75">
      <c r="H494" s="6"/>
    </row>
    <row r="495" ht="12.75">
      <c r="H495" s="6"/>
    </row>
    <row r="496" ht="12.75">
      <c r="H496" s="6"/>
    </row>
    <row r="497" ht="12.75">
      <c r="H497" s="6"/>
    </row>
    <row r="498" ht="12.75">
      <c r="H498" s="6"/>
    </row>
    <row r="499" ht="12.75">
      <c r="H499" s="6"/>
    </row>
    <row r="500" ht="12.75">
      <c r="H500" s="6"/>
    </row>
    <row r="501" ht="12.75">
      <c r="H501" s="6"/>
    </row>
    <row r="502" ht="12.75">
      <c r="H502" s="6"/>
    </row>
    <row r="503" ht="12.75">
      <c r="H503" s="6"/>
    </row>
    <row r="504" ht="12.75">
      <c r="H504" s="6"/>
    </row>
    <row r="505" ht="12.75">
      <c r="H505" s="6"/>
    </row>
    <row r="506" ht="12.75">
      <c r="H506" s="6"/>
    </row>
    <row r="507" ht="12.75">
      <c r="H507" s="6"/>
    </row>
    <row r="508" ht="12.75">
      <c r="H508" s="6"/>
    </row>
    <row r="509" ht="12.75">
      <c r="H509" s="6"/>
    </row>
    <row r="510" ht="12.75">
      <c r="H510" s="6"/>
    </row>
    <row r="511" ht="12.75">
      <c r="H511" s="6"/>
    </row>
    <row r="512" ht="12.75">
      <c r="H512" s="6"/>
    </row>
    <row r="513" ht="12.75">
      <c r="H513" s="6"/>
    </row>
    <row r="514" ht="12.75">
      <c r="H514" s="6"/>
    </row>
    <row r="515" ht="12.75">
      <c r="H515" s="6"/>
    </row>
    <row r="516" ht="12.75">
      <c r="H516" s="6"/>
    </row>
    <row r="517" ht="12.75">
      <c r="H517" s="6"/>
    </row>
    <row r="518" ht="12.75">
      <c r="H518" s="6"/>
    </row>
    <row r="519" ht="12.75">
      <c r="H519" s="6"/>
    </row>
    <row r="520" ht="12.75">
      <c r="H520" s="6"/>
    </row>
    <row r="521" ht="12.75">
      <c r="H521" s="6"/>
    </row>
    <row r="522" ht="12.75">
      <c r="H522" s="6"/>
    </row>
    <row r="523" ht="12.75">
      <c r="H523" s="6"/>
    </row>
    <row r="524" ht="12.75">
      <c r="H524" s="6"/>
    </row>
    <row r="525" ht="12.75">
      <c r="H525" s="6"/>
    </row>
    <row r="526" ht="12.75">
      <c r="H526" s="6"/>
    </row>
    <row r="527" ht="12.75">
      <c r="H527" s="6"/>
    </row>
    <row r="528" ht="12.75">
      <c r="H528" s="6"/>
    </row>
    <row r="529" ht="12.75">
      <c r="H529" s="6"/>
    </row>
    <row r="530" ht="12.75">
      <c r="H530" s="6"/>
    </row>
    <row r="531" ht="12.75">
      <c r="H531" s="6"/>
    </row>
    <row r="532" ht="12.75">
      <c r="H532" s="6"/>
    </row>
    <row r="533" ht="12.75">
      <c r="H533" s="6"/>
    </row>
    <row r="534" ht="12.75">
      <c r="H534" s="6"/>
    </row>
    <row r="535" ht="12.75">
      <c r="H535" s="6"/>
    </row>
    <row r="536" ht="12.75">
      <c r="H536" s="6"/>
    </row>
    <row r="537" ht="12.75">
      <c r="H537" s="6"/>
    </row>
    <row r="538" ht="12.75">
      <c r="H538" s="6"/>
    </row>
    <row r="539" ht="12.75">
      <c r="H539" s="6"/>
    </row>
    <row r="540" ht="12.75">
      <c r="H540" s="6"/>
    </row>
    <row r="541" ht="12.75">
      <c r="H541" s="6"/>
    </row>
    <row r="542" ht="12.75">
      <c r="H542" s="6"/>
    </row>
    <row r="543" ht="12.75">
      <c r="H543" s="6"/>
    </row>
    <row r="544" ht="12.75">
      <c r="H544" s="6"/>
    </row>
    <row r="545" ht="12.75">
      <c r="H545" s="6"/>
    </row>
    <row r="546" ht="12.75">
      <c r="H546" s="6"/>
    </row>
    <row r="547" ht="12.75">
      <c r="H547" s="6"/>
    </row>
    <row r="548" ht="12.75">
      <c r="H548" s="6"/>
    </row>
    <row r="549" ht="12.75">
      <c r="H549" s="6"/>
    </row>
    <row r="550" ht="12.75">
      <c r="H550" s="6"/>
    </row>
    <row r="551" ht="12.75">
      <c r="H551" s="6"/>
    </row>
    <row r="552" ht="12.75">
      <c r="H552" s="6"/>
    </row>
    <row r="553" ht="12.75">
      <c r="H553" s="6"/>
    </row>
    <row r="554" ht="12.75">
      <c r="H554" s="6"/>
    </row>
    <row r="555" ht="12.75">
      <c r="H555" s="6"/>
    </row>
    <row r="556" ht="12.75">
      <c r="H556" s="6"/>
    </row>
    <row r="557" ht="12.75">
      <c r="H557" s="6"/>
    </row>
    <row r="558" ht="12.75">
      <c r="H558" s="6"/>
    </row>
    <row r="559" ht="12.75">
      <c r="H559" s="6"/>
    </row>
    <row r="560" ht="12.75">
      <c r="H560" s="6"/>
    </row>
    <row r="561" ht="12.75">
      <c r="H561" s="12"/>
    </row>
    <row r="562" ht="12.75">
      <c r="H562" s="12"/>
    </row>
    <row r="563" ht="12.75">
      <c r="H563" s="12"/>
    </row>
    <row r="564" ht="12.75">
      <c r="H564" s="12"/>
    </row>
    <row r="565" ht="12.75">
      <c r="H565" s="12"/>
    </row>
    <row r="566" ht="12.75">
      <c r="H566" s="12"/>
    </row>
    <row r="567" ht="12.75">
      <c r="H567" s="12"/>
    </row>
    <row r="568" ht="12.75">
      <c r="H568" s="12"/>
    </row>
    <row r="569" ht="12.75">
      <c r="H569" s="12"/>
    </row>
    <row r="570" ht="12.75">
      <c r="H570" s="12"/>
    </row>
    <row r="571" ht="12.75">
      <c r="H571" s="12"/>
    </row>
    <row r="572" ht="12.75">
      <c r="H572" s="12"/>
    </row>
    <row r="573" ht="12.75">
      <c r="H573" s="12"/>
    </row>
    <row r="574" ht="12.75">
      <c r="H574" s="12"/>
    </row>
    <row r="575" ht="12.75">
      <c r="H575" s="12"/>
    </row>
    <row r="576" ht="12.75">
      <c r="H576" s="12"/>
    </row>
    <row r="577" ht="12.75">
      <c r="H577" s="12"/>
    </row>
    <row r="578" ht="12.75">
      <c r="H578" s="12"/>
    </row>
    <row r="579" ht="12.75">
      <c r="H579" s="12"/>
    </row>
    <row r="580" ht="12.75">
      <c r="H580" s="12"/>
    </row>
    <row r="581" ht="12.75">
      <c r="H581" s="12"/>
    </row>
    <row r="582" ht="12.75">
      <c r="H582" s="12"/>
    </row>
    <row r="583" ht="12.75">
      <c r="H583" s="12"/>
    </row>
    <row r="584" ht="12.75">
      <c r="H584" s="12"/>
    </row>
    <row r="585" ht="12.75">
      <c r="H585" s="12"/>
    </row>
    <row r="586" ht="12.75">
      <c r="H586" s="12"/>
    </row>
    <row r="587" ht="12.75">
      <c r="H587" s="12"/>
    </row>
    <row r="588" ht="12.75">
      <c r="H588" s="12"/>
    </row>
    <row r="589" ht="12.75">
      <c r="H589" s="12"/>
    </row>
    <row r="590" ht="12.75">
      <c r="H590" s="12"/>
    </row>
    <row r="591" ht="12.75">
      <c r="H591" s="12"/>
    </row>
    <row r="592" ht="12.75">
      <c r="H592" s="12"/>
    </row>
    <row r="593" ht="12.75">
      <c r="H593" s="12"/>
    </row>
    <row r="594" ht="12.75">
      <c r="H594" s="12"/>
    </row>
    <row r="595" ht="12.75">
      <c r="H595" s="12"/>
    </row>
    <row r="596" ht="12.75">
      <c r="H596" s="12"/>
    </row>
    <row r="597" ht="12.75">
      <c r="H597" s="12"/>
    </row>
    <row r="598" ht="12.75">
      <c r="H598" s="12"/>
    </row>
    <row r="599" ht="12.75">
      <c r="H599" s="12"/>
    </row>
    <row r="600" ht="12.75">
      <c r="H600" s="12"/>
    </row>
    <row r="601" ht="12.75">
      <c r="H601" s="12"/>
    </row>
    <row r="602" ht="12.75">
      <c r="H602" s="12"/>
    </row>
    <row r="603" ht="12.75">
      <c r="H603" s="12"/>
    </row>
    <row r="604" ht="12.75">
      <c r="H604" s="12"/>
    </row>
    <row r="605" ht="12.75">
      <c r="H605" s="12"/>
    </row>
    <row r="606" ht="12.75">
      <c r="H606" s="12"/>
    </row>
    <row r="607" ht="12.75">
      <c r="H607" s="12"/>
    </row>
    <row r="608" ht="12.75">
      <c r="H608" s="12"/>
    </row>
    <row r="609" ht="12.75">
      <c r="H609" s="12"/>
    </row>
    <row r="610" ht="12.75">
      <c r="H610" s="12"/>
    </row>
    <row r="611" ht="12.75">
      <c r="H611" s="12"/>
    </row>
    <row r="612" ht="12.75">
      <c r="H612" s="12"/>
    </row>
    <row r="613" ht="12.75">
      <c r="H613" s="12"/>
    </row>
    <row r="614" ht="12.75">
      <c r="H614" s="12"/>
    </row>
    <row r="615" ht="12.75">
      <c r="H615" s="12"/>
    </row>
    <row r="616" ht="12.75">
      <c r="H616" s="12"/>
    </row>
    <row r="617" ht="12.75">
      <c r="H617" s="12"/>
    </row>
    <row r="618" ht="12.75">
      <c r="H618" s="12"/>
    </row>
    <row r="619" ht="12.75">
      <c r="H619" s="12"/>
    </row>
    <row r="620" ht="12.75">
      <c r="H620" s="12"/>
    </row>
    <row r="621" ht="12.75">
      <c r="H621" s="12"/>
    </row>
    <row r="622" ht="12.75">
      <c r="H622" s="12"/>
    </row>
    <row r="623" ht="12.75">
      <c r="H623" s="12"/>
    </row>
    <row r="624" ht="12.75">
      <c r="H624" s="12"/>
    </row>
    <row r="625" ht="12.75">
      <c r="H625" s="12"/>
    </row>
    <row r="626" ht="12.75">
      <c r="H626" s="12"/>
    </row>
    <row r="627" ht="12.75">
      <c r="H627" s="12"/>
    </row>
    <row r="628" ht="12.75">
      <c r="H628" s="12"/>
    </row>
    <row r="629" ht="12.75">
      <c r="H629" s="12"/>
    </row>
    <row r="630" ht="12.75">
      <c r="H630" s="12"/>
    </row>
    <row r="631" ht="12.75">
      <c r="H631" s="12"/>
    </row>
    <row r="632" ht="12.75">
      <c r="H632" s="12"/>
    </row>
    <row r="633" ht="12.75">
      <c r="H633" s="12"/>
    </row>
    <row r="634" ht="12.75">
      <c r="H634" s="12"/>
    </row>
    <row r="635" ht="12.75">
      <c r="H635" s="12"/>
    </row>
    <row r="636" ht="12.75">
      <c r="H636" s="12"/>
    </row>
    <row r="637" ht="12.75">
      <c r="H637" s="12"/>
    </row>
    <row r="638" ht="12.75">
      <c r="H638" s="12"/>
    </row>
    <row r="639" ht="12.75">
      <c r="H639" s="12"/>
    </row>
    <row r="640" ht="12.75">
      <c r="H640" s="12"/>
    </row>
    <row r="641" ht="12.75">
      <c r="H641" s="12"/>
    </row>
    <row r="642" ht="12.75">
      <c r="H642" s="12"/>
    </row>
    <row r="643" ht="12.75">
      <c r="H643" s="12"/>
    </row>
    <row r="644" ht="12.75">
      <c r="H644" s="12"/>
    </row>
    <row r="645" ht="12.75">
      <c r="H645" s="12"/>
    </row>
    <row r="646" ht="12.75">
      <c r="H646" s="12"/>
    </row>
    <row r="647" ht="12.75">
      <c r="H647" s="12"/>
    </row>
    <row r="648" ht="12.75">
      <c r="H648" s="12"/>
    </row>
    <row r="649" ht="12.75">
      <c r="H649" s="12"/>
    </row>
    <row r="650" ht="12.75">
      <c r="H650" s="12"/>
    </row>
    <row r="651" ht="12.75">
      <c r="H651" s="12"/>
    </row>
    <row r="652" ht="12.75">
      <c r="H652" s="12"/>
    </row>
    <row r="653" ht="12.75">
      <c r="H653" s="12"/>
    </row>
    <row r="654" ht="12.75">
      <c r="H654" s="12"/>
    </row>
    <row r="655" ht="12.75">
      <c r="H655" s="12"/>
    </row>
    <row r="656" ht="12.75">
      <c r="H656" s="12"/>
    </row>
    <row r="657" ht="12.75">
      <c r="H657" s="12"/>
    </row>
    <row r="658" ht="12.75">
      <c r="H658" s="12"/>
    </row>
    <row r="659" ht="12.75">
      <c r="H659" s="12"/>
    </row>
    <row r="660" ht="12.75">
      <c r="H660" s="12"/>
    </row>
    <row r="661" ht="12.75">
      <c r="H661" s="12"/>
    </row>
    <row r="662" ht="12.75">
      <c r="H662" s="12"/>
    </row>
    <row r="663" ht="12.75">
      <c r="H663" s="12"/>
    </row>
    <row r="664" ht="12.75">
      <c r="H664" s="12"/>
    </row>
    <row r="665" ht="12.75">
      <c r="H665" s="12"/>
    </row>
    <row r="666" ht="12.75">
      <c r="H666" s="12"/>
    </row>
    <row r="667" ht="12.75">
      <c r="H667" s="12"/>
    </row>
    <row r="668" ht="12.75">
      <c r="H668" s="12"/>
    </row>
    <row r="669" ht="12.75">
      <c r="H669" s="12"/>
    </row>
    <row r="670" ht="12.75">
      <c r="H670" s="12"/>
    </row>
    <row r="671" ht="12.75">
      <c r="H671" s="12"/>
    </row>
    <row r="672" ht="12.75">
      <c r="H672" s="12"/>
    </row>
    <row r="673" ht="12.75">
      <c r="H673" s="12"/>
    </row>
    <row r="674" ht="12.75">
      <c r="H674" s="12"/>
    </row>
    <row r="675" ht="12.75">
      <c r="H675" s="12"/>
    </row>
    <row r="676" ht="12.75">
      <c r="H676" s="12"/>
    </row>
    <row r="677" ht="12.75">
      <c r="H677" s="12"/>
    </row>
    <row r="678" ht="12.75">
      <c r="H678" s="12"/>
    </row>
    <row r="679" ht="12.75">
      <c r="H679" s="12"/>
    </row>
    <row r="680" ht="12.75">
      <c r="H680" s="12"/>
    </row>
    <row r="681" ht="12.75">
      <c r="H681" s="12"/>
    </row>
    <row r="682" ht="12.75">
      <c r="H682" s="12"/>
    </row>
    <row r="683" ht="12.75">
      <c r="H683" s="12"/>
    </row>
    <row r="684" ht="12.75">
      <c r="H684" s="12"/>
    </row>
    <row r="685" ht="12.75">
      <c r="H685" s="12"/>
    </row>
    <row r="686" ht="12.75">
      <c r="H686" s="12"/>
    </row>
    <row r="687" ht="12.75">
      <c r="H687" s="12"/>
    </row>
    <row r="688" ht="12.75">
      <c r="H688" s="12"/>
    </row>
    <row r="689" ht="12.75">
      <c r="H689" s="12"/>
    </row>
    <row r="690" ht="12.75">
      <c r="H690" s="12"/>
    </row>
    <row r="691" ht="12.75">
      <c r="H691" s="12"/>
    </row>
    <row r="692" ht="12.75">
      <c r="H692" s="12"/>
    </row>
    <row r="693" ht="12.75">
      <c r="H693" s="12"/>
    </row>
    <row r="694" ht="12.75">
      <c r="H694" s="12"/>
    </row>
    <row r="695" ht="12.75">
      <c r="H695" s="12"/>
    </row>
    <row r="696" ht="12.75">
      <c r="H696" s="12"/>
    </row>
    <row r="697" ht="12.75">
      <c r="H697" s="12"/>
    </row>
    <row r="698" ht="12.75">
      <c r="H698" s="12"/>
    </row>
    <row r="699" ht="12.75">
      <c r="H699" s="12"/>
    </row>
    <row r="700" ht="12.75">
      <c r="H700" s="12"/>
    </row>
    <row r="701" ht="12.75">
      <c r="H701" s="12"/>
    </row>
    <row r="702" ht="12.75">
      <c r="H702" s="12"/>
    </row>
    <row r="703" ht="12.75">
      <c r="H703" s="12"/>
    </row>
    <row r="704" ht="12.75">
      <c r="H704" s="12"/>
    </row>
    <row r="705" ht="12.75">
      <c r="H705" s="12"/>
    </row>
    <row r="706" ht="12.75">
      <c r="H706" s="12"/>
    </row>
    <row r="707" ht="12.75">
      <c r="H707" s="12"/>
    </row>
    <row r="708" ht="12.75">
      <c r="H708" s="12"/>
    </row>
    <row r="709" ht="12.75">
      <c r="H709" s="12"/>
    </row>
    <row r="710" ht="12.75">
      <c r="H710" s="12"/>
    </row>
    <row r="711" ht="12.75">
      <c r="H711" s="12"/>
    </row>
    <row r="712" ht="12.75">
      <c r="H712" s="12"/>
    </row>
    <row r="713" ht="12.75">
      <c r="H713" s="12"/>
    </row>
    <row r="714" ht="12.75">
      <c r="H714" s="12"/>
    </row>
    <row r="715" ht="12.75">
      <c r="H715" s="12"/>
    </row>
    <row r="716" ht="12.75">
      <c r="H716" s="12"/>
    </row>
    <row r="717" ht="12.75">
      <c r="H717" s="12"/>
    </row>
    <row r="718" ht="12.75">
      <c r="H718" s="12"/>
    </row>
    <row r="719" ht="12.75">
      <c r="H719" s="12"/>
    </row>
    <row r="720" ht="12.75">
      <c r="H720" s="12"/>
    </row>
    <row r="721" ht="12.75">
      <c r="H721" s="12"/>
    </row>
    <row r="722" ht="12.75">
      <c r="H722" s="12"/>
    </row>
    <row r="723" ht="12.75">
      <c r="H723" s="12"/>
    </row>
    <row r="724" ht="12.75">
      <c r="H724" s="12"/>
    </row>
    <row r="725" ht="12.75">
      <c r="H725" s="12"/>
    </row>
    <row r="726" ht="12.75">
      <c r="H726" s="12"/>
    </row>
    <row r="727" ht="13.5" thickBot="1">
      <c r="H727" s="12"/>
    </row>
  </sheetData>
  <sheetProtection/>
  <printOptions/>
  <pageMargins left="0.7480314960629921" right="0.7480314960629921" top="0.27" bottom="0.45" header="0.25" footer="0.5118110236220472"/>
  <pageSetup horizontalDpi="600" verticalDpi="600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727"/>
  <sheetViews>
    <sheetView zoomScale="110" zoomScaleNormal="110" zoomScaleSheetLayoutView="100" zoomScalePageLayoutView="0" workbookViewId="0" topLeftCell="A1">
      <pane ySplit="1" topLeftCell="A446" activePane="bottomLeft" state="frozen"/>
      <selection pane="topLeft" activeCell="A227" sqref="A227:IV227"/>
      <selection pane="bottomLeft" activeCell="E469" sqref="E469"/>
    </sheetView>
  </sheetViews>
  <sheetFormatPr defaultColWidth="9.140625" defaultRowHeight="12.75"/>
  <cols>
    <col min="1" max="1" width="9.140625" style="32" customWidth="1"/>
    <col min="2" max="2" width="26.00390625" style="1" customWidth="1"/>
    <col min="3" max="3" width="11.421875" style="1" customWidth="1"/>
    <col min="4" max="4" width="9.8515625" style="6" customWidth="1"/>
    <col min="5" max="5" width="48.7109375" style="62" customWidth="1"/>
    <col min="6" max="6" width="12.7109375" style="12" customWidth="1"/>
    <col min="7" max="7" width="11.28125" style="11" customWidth="1"/>
    <col min="8" max="8" width="9.140625" style="90" customWidth="1"/>
    <col min="9" max="9" width="9.140625" style="12" customWidth="1"/>
    <col min="10" max="10" width="9.421875" style="0" customWidth="1"/>
    <col min="11" max="11" width="9.57421875" style="12" customWidth="1"/>
    <col min="12" max="12" width="9.57421875" style="0" customWidth="1"/>
    <col min="13" max="13" width="10.140625" style="0" customWidth="1"/>
    <col min="15" max="15" width="9.140625" style="57" customWidth="1"/>
    <col min="16" max="16" width="9.140625" style="29" customWidth="1"/>
    <col min="17" max="17" width="12.28125" style="0" customWidth="1"/>
    <col min="18" max="18" width="26.140625" style="0" customWidth="1"/>
  </cols>
  <sheetData>
    <row r="1" spans="1:20" s="184" customFormat="1" ht="110.25" customHeight="1" thickBot="1" thickTop="1">
      <c r="A1" s="180" t="s">
        <v>1315</v>
      </c>
      <c r="B1" s="83" t="s">
        <v>1316</v>
      </c>
      <c r="C1" s="83" t="s">
        <v>1317</v>
      </c>
      <c r="D1" s="83" t="s">
        <v>1318</v>
      </c>
      <c r="E1" s="181" t="s">
        <v>505</v>
      </c>
      <c r="F1" s="83" t="s">
        <v>1319</v>
      </c>
      <c r="G1" s="182" t="s">
        <v>1320</v>
      </c>
      <c r="H1" s="83" t="s">
        <v>1379</v>
      </c>
      <c r="I1" s="83" t="s">
        <v>1139</v>
      </c>
      <c r="J1" s="83" t="s">
        <v>233</v>
      </c>
      <c r="K1" s="83" t="s">
        <v>1321</v>
      </c>
      <c r="L1" s="83" t="s">
        <v>1380</v>
      </c>
      <c r="M1" s="83" t="s">
        <v>1381</v>
      </c>
      <c r="N1" s="83" t="s">
        <v>1382</v>
      </c>
      <c r="O1" s="83" t="s">
        <v>1322</v>
      </c>
      <c r="P1" s="83" t="s">
        <v>1323</v>
      </c>
      <c r="Q1" s="83" t="s">
        <v>1324</v>
      </c>
      <c r="R1" s="183" t="s">
        <v>371</v>
      </c>
      <c r="T1" s="83" t="s">
        <v>509</v>
      </c>
    </row>
    <row r="2" spans="1:17" ht="15" thickTop="1">
      <c r="A2" s="67" t="s">
        <v>714</v>
      </c>
      <c r="B2" s="30" t="s">
        <v>1262</v>
      </c>
      <c r="C2" s="30" t="s">
        <v>716</v>
      </c>
      <c r="D2" s="31" t="s">
        <v>718</v>
      </c>
      <c r="E2" s="96" t="s">
        <v>1455</v>
      </c>
      <c r="F2" s="92">
        <v>1</v>
      </c>
      <c r="G2" s="205">
        <v>1</v>
      </c>
      <c r="H2" s="92"/>
      <c r="I2" s="204"/>
      <c r="J2" s="92"/>
      <c r="K2" s="264"/>
      <c r="L2" s="93"/>
      <c r="M2" s="93">
        <v>1</v>
      </c>
      <c r="N2" s="350"/>
      <c r="O2" s="94"/>
      <c r="P2" s="95">
        <v>1</v>
      </c>
      <c r="Q2" s="248"/>
    </row>
    <row r="3" spans="1:17" ht="14.25">
      <c r="A3" s="67" t="s">
        <v>713</v>
      </c>
      <c r="B3" s="30" t="s">
        <v>423</v>
      </c>
      <c r="C3" s="30" t="s">
        <v>717</v>
      </c>
      <c r="D3" s="31" t="s">
        <v>719</v>
      </c>
      <c r="E3" s="96" t="s">
        <v>495</v>
      </c>
      <c r="F3" s="92">
        <v>1</v>
      </c>
      <c r="G3" s="205">
        <v>1</v>
      </c>
      <c r="H3" s="92"/>
      <c r="I3" s="204"/>
      <c r="J3" s="92">
        <v>1</v>
      </c>
      <c r="K3" s="264"/>
      <c r="L3" s="93"/>
      <c r="M3" s="93">
        <v>1</v>
      </c>
      <c r="N3" s="350">
        <v>1</v>
      </c>
      <c r="O3" s="94"/>
      <c r="P3" s="95"/>
      <c r="Q3" s="248"/>
    </row>
    <row r="4" spans="1:17" ht="15" thickBot="1">
      <c r="A4" s="68" t="s">
        <v>715</v>
      </c>
      <c r="B4" s="69" t="s">
        <v>721</v>
      </c>
      <c r="C4" s="69" t="s">
        <v>716</v>
      </c>
      <c r="D4" s="70" t="s">
        <v>718</v>
      </c>
      <c r="E4" s="151" t="s">
        <v>1454</v>
      </c>
      <c r="F4" s="206">
        <v>1</v>
      </c>
      <c r="G4" s="218">
        <v>1</v>
      </c>
      <c r="H4" s="206"/>
      <c r="I4" s="233"/>
      <c r="J4" s="206"/>
      <c r="K4" s="265"/>
      <c r="L4" s="93"/>
      <c r="M4" s="93">
        <v>1</v>
      </c>
      <c r="N4" s="350"/>
      <c r="O4" s="94"/>
      <c r="P4" s="95">
        <v>1</v>
      </c>
      <c r="Q4" s="248"/>
    </row>
    <row r="5" spans="2:17" ht="15.75" thickBot="1" thickTop="1">
      <c r="B5" s="152" t="s">
        <v>211</v>
      </c>
      <c r="C5" s="33"/>
      <c r="D5" s="34"/>
      <c r="E5" s="59">
        <f>SUM(F2:F4)</f>
        <v>3</v>
      </c>
      <c r="F5" s="93"/>
      <c r="G5" s="219"/>
      <c r="H5" s="93"/>
      <c r="I5" s="234"/>
      <c r="J5" s="93"/>
      <c r="K5" s="266"/>
      <c r="L5" s="93"/>
      <c r="M5" s="93"/>
      <c r="N5" s="350"/>
      <c r="O5" s="94"/>
      <c r="P5" s="95"/>
      <c r="Q5" s="248"/>
    </row>
    <row r="6" spans="1:17" ht="15" thickTop="1">
      <c r="A6" s="48" t="s">
        <v>725</v>
      </c>
      <c r="B6" s="192" t="s">
        <v>64</v>
      </c>
      <c r="C6" s="50" t="s">
        <v>722</v>
      </c>
      <c r="D6" s="51" t="s">
        <v>723</v>
      </c>
      <c r="E6" s="176" t="s">
        <v>1447</v>
      </c>
      <c r="F6" s="207">
        <v>1</v>
      </c>
      <c r="G6" s="220">
        <v>1</v>
      </c>
      <c r="H6" s="207"/>
      <c r="I6" s="235"/>
      <c r="J6" s="207"/>
      <c r="K6" s="267"/>
      <c r="L6" s="93"/>
      <c r="M6" s="93">
        <v>1</v>
      </c>
      <c r="N6" s="350"/>
      <c r="O6" s="94"/>
      <c r="P6" s="95">
        <v>1</v>
      </c>
      <c r="Q6" s="248"/>
    </row>
    <row r="7" spans="1:17" ht="14.25">
      <c r="A7" s="52" t="s">
        <v>720</v>
      </c>
      <c r="B7" s="30" t="s">
        <v>724</v>
      </c>
      <c r="C7" s="30" t="s">
        <v>722</v>
      </c>
      <c r="D7" s="31" t="s">
        <v>723</v>
      </c>
      <c r="E7" s="96" t="s">
        <v>63</v>
      </c>
      <c r="F7" s="92">
        <v>1</v>
      </c>
      <c r="G7" s="205">
        <v>1</v>
      </c>
      <c r="H7" s="92"/>
      <c r="I7" s="204"/>
      <c r="J7" s="92"/>
      <c r="K7" s="268"/>
      <c r="L7" s="93"/>
      <c r="M7" s="93">
        <v>1</v>
      </c>
      <c r="N7" s="350"/>
      <c r="O7" s="94"/>
      <c r="P7" s="95">
        <v>1</v>
      </c>
      <c r="Q7" s="248"/>
    </row>
    <row r="8" spans="1:17" ht="14.25">
      <c r="A8" s="52" t="s">
        <v>212</v>
      </c>
      <c r="B8" s="189" t="s">
        <v>65</v>
      </c>
      <c r="C8" s="30" t="s">
        <v>722</v>
      </c>
      <c r="D8" s="31" t="s">
        <v>723</v>
      </c>
      <c r="E8" s="96" t="s">
        <v>862</v>
      </c>
      <c r="F8" s="92">
        <v>1</v>
      </c>
      <c r="G8" s="205">
        <v>1</v>
      </c>
      <c r="H8" s="91">
        <v>1</v>
      </c>
      <c r="I8" s="204"/>
      <c r="J8" s="92"/>
      <c r="K8" s="268"/>
      <c r="L8" s="93"/>
      <c r="M8" s="93">
        <v>1</v>
      </c>
      <c r="N8" s="350"/>
      <c r="O8" s="94"/>
      <c r="P8" s="95">
        <v>1</v>
      </c>
      <c r="Q8" s="248"/>
    </row>
    <row r="9" spans="1:17" ht="14.25">
      <c r="A9" s="52" t="s">
        <v>726</v>
      </c>
      <c r="B9" s="30" t="s">
        <v>424</v>
      </c>
      <c r="C9" s="30" t="s">
        <v>727</v>
      </c>
      <c r="D9" s="31" t="s">
        <v>723</v>
      </c>
      <c r="E9" s="44" t="s">
        <v>733</v>
      </c>
      <c r="F9" s="92">
        <v>1</v>
      </c>
      <c r="G9" s="205"/>
      <c r="H9" s="92">
        <v>1</v>
      </c>
      <c r="I9" s="204">
        <v>1</v>
      </c>
      <c r="J9" s="92"/>
      <c r="K9" s="268"/>
      <c r="L9" s="93">
        <v>1</v>
      </c>
      <c r="M9" s="93"/>
      <c r="N9" s="350"/>
      <c r="O9" s="94"/>
      <c r="P9" s="95">
        <v>1</v>
      </c>
      <c r="Q9" s="248"/>
    </row>
    <row r="10" spans="1:17" ht="14.25">
      <c r="A10" s="52" t="s">
        <v>728</v>
      </c>
      <c r="B10" s="30" t="s">
        <v>10</v>
      </c>
      <c r="C10" s="30" t="s">
        <v>729</v>
      </c>
      <c r="D10" s="31" t="s">
        <v>723</v>
      </c>
      <c r="E10" s="96" t="s">
        <v>1417</v>
      </c>
      <c r="F10" s="92">
        <v>1</v>
      </c>
      <c r="G10" s="205">
        <v>1</v>
      </c>
      <c r="H10" s="92"/>
      <c r="I10" s="204"/>
      <c r="J10" s="92"/>
      <c r="K10" s="268"/>
      <c r="L10" s="93">
        <v>1</v>
      </c>
      <c r="M10" s="93"/>
      <c r="N10" s="350"/>
      <c r="O10" s="94"/>
      <c r="P10" s="95">
        <v>1</v>
      </c>
      <c r="Q10" s="248"/>
    </row>
    <row r="11" spans="1:17" ht="15" thickBot="1">
      <c r="A11" s="54" t="s">
        <v>775</v>
      </c>
      <c r="B11" s="193" t="s">
        <v>730</v>
      </c>
      <c r="C11" s="55" t="s">
        <v>729</v>
      </c>
      <c r="D11" s="56" t="s">
        <v>723</v>
      </c>
      <c r="E11" s="66" t="s">
        <v>733</v>
      </c>
      <c r="F11" s="208">
        <v>1</v>
      </c>
      <c r="G11" s="221"/>
      <c r="H11" s="208">
        <v>1</v>
      </c>
      <c r="I11" s="236">
        <v>1</v>
      </c>
      <c r="J11" s="208"/>
      <c r="K11" s="269"/>
      <c r="L11" s="93">
        <v>1</v>
      </c>
      <c r="M11" s="93"/>
      <c r="N11" s="350"/>
      <c r="O11" s="94"/>
      <c r="P11" s="95">
        <v>1</v>
      </c>
      <c r="Q11" s="248"/>
    </row>
    <row r="12" spans="2:17" ht="15.75" thickBot="1" thickTop="1">
      <c r="B12" s="33"/>
      <c r="C12" s="33"/>
      <c r="D12" s="34"/>
      <c r="E12" s="59">
        <f>SUM(F6:F11)</f>
        <v>6</v>
      </c>
      <c r="F12" s="93"/>
      <c r="G12" s="219"/>
      <c r="H12" s="93"/>
      <c r="I12" s="234"/>
      <c r="J12" s="93"/>
      <c r="K12" s="266"/>
      <c r="L12" s="93"/>
      <c r="M12" s="93"/>
      <c r="N12" s="350"/>
      <c r="O12" s="94"/>
      <c r="P12" s="95"/>
      <c r="Q12" s="248"/>
    </row>
    <row r="13" spans="1:17" ht="15" thickTop="1">
      <c r="A13" s="48"/>
      <c r="B13" s="49" t="s">
        <v>732</v>
      </c>
      <c r="C13" s="50"/>
      <c r="D13" s="51"/>
      <c r="E13" s="63"/>
      <c r="F13" s="207"/>
      <c r="G13" s="220"/>
      <c r="H13" s="207"/>
      <c r="I13" s="235"/>
      <c r="J13" s="207"/>
      <c r="K13" s="267"/>
      <c r="L13" s="93"/>
      <c r="M13" s="93"/>
      <c r="N13" s="350"/>
      <c r="O13" s="94"/>
      <c r="P13" s="95"/>
      <c r="Q13" s="248"/>
    </row>
    <row r="14" spans="1:17" ht="15" thickBot="1">
      <c r="A14" s="71" t="s">
        <v>731</v>
      </c>
      <c r="B14" s="55" t="s">
        <v>425</v>
      </c>
      <c r="C14" s="55" t="s">
        <v>722</v>
      </c>
      <c r="D14" s="56" t="s">
        <v>723</v>
      </c>
      <c r="E14" s="101" t="s">
        <v>1452</v>
      </c>
      <c r="F14" s="208">
        <v>1</v>
      </c>
      <c r="G14" s="221">
        <v>1</v>
      </c>
      <c r="H14" s="208"/>
      <c r="I14" s="236"/>
      <c r="J14" s="208"/>
      <c r="K14" s="269"/>
      <c r="L14" s="93"/>
      <c r="M14" s="93">
        <v>1</v>
      </c>
      <c r="N14" s="350"/>
      <c r="O14" s="94"/>
      <c r="P14" s="95">
        <v>1</v>
      </c>
      <c r="Q14" s="248"/>
    </row>
    <row r="15" spans="6:17" ht="15.75" thickTop="1">
      <c r="F15" s="93"/>
      <c r="G15" s="222"/>
      <c r="H15" s="203"/>
      <c r="I15" s="210"/>
      <c r="J15" s="248"/>
      <c r="K15" s="210"/>
      <c r="L15" s="245"/>
      <c r="M15" s="248"/>
      <c r="N15" s="351"/>
      <c r="O15" s="245"/>
      <c r="P15" s="292"/>
      <c r="Q15" s="248"/>
    </row>
    <row r="16" spans="2:17" ht="15" thickBot="1">
      <c r="B16" s="33"/>
      <c r="C16" s="33"/>
      <c r="D16" s="34"/>
      <c r="E16" s="59">
        <f>SUM(F14:F15)</f>
        <v>1</v>
      </c>
      <c r="F16" s="93"/>
      <c r="G16" s="219"/>
      <c r="H16" s="93"/>
      <c r="I16" s="234"/>
      <c r="J16" s="93"/>
      <c r="K16" s="266"/>
      <c r="L16" s="93"/>
      <c r="M16" s="93"/>
      <c r="N16" s="350"/>
      <c r="O16" s="94"/>
      <c r="P16" s="95"/>
      <c r="Q16" s="248"/>
    </row>
    <row r="17" spans="1:17" ht="15.75" thickBot="1" thickTop="1">
      <c r="A17" s="72" t="s">
        <v>735</v>
      </c>
      <c r="B17" s="73" t="s">
        <v>426</v>
      </c>
      <c r="C17" s="73" t="s">
        <v>717</v>
      </c>
      <c r="D17" s="74" t="s">
        <v>719</v>
      </c>
      <c r="E17" s="75" t="s">
        <v>1448</v>
      </c>
      <c r="F17" s="209">
        <v>1</v>
      </c>
      <c r="G17" s="223"/>
      <c r="H17" s="209">
        <v>1</v>
      </c>
      <c r="I17" s="237">
        <v>1</v>
      </c>
      <c r="J17" s="209"/>
      <c r="K17" s="270"/>
      <c r="L17" s="93"/>
      <c r="M17" s="93"/>
      <c r="N17" s="350"/>
      <c r="O17" s="94"/>
      <c r="P17" s="95">
        <v>1</v>
      </c>
      <c r="Q17" s="248"/>
    </row>
    <row r="18" spans="2:17" ht="15.75" thickBot="1" thickTop="1">
      <c r="B18" s="33"/>
      <c r="C18" s="33"/>
      <c r="D18" s="34"/>
      <c r="E18" s="59">
        <f>SUM(F17)</f>
        <v>1</v>
      </c>
      <c r="F18" s="93"/>
      <c r="G18" s="219"/>
      <c r="H18" s="93"/>
      <c r="I18" s="234"/>
      <c r="J18" s="93"/>
      <c r="K18" s="266"/>
      <c r="L18" s="93"/>
      <c r="M18" s="93"/>
      <c r="N18" s="350"/>
      <c r="O18" s="94"/>
      <c r="P18" s="95"/>
      <c r="Q18" s="248"/>
    </row>
    <row r="19" spans="1:17" ht="15" thickTop="1">
      <c r="A19" s="48" t="s">
        <v>736</v>
      </c>
      <c r="B19" s="50" t="s">
        <v>427</v>
      </c>
      <c r="C19" s="50" t="s">
        <v>717</v>
      </c>
      <c r="D19" s="51" t="s">
        <v>719</v>
      </c>
      <c r="E19" s="63" t="s">
        <v>11</v>
      </c>
      <c r="F19" s="207">
        <v>1</v>
      </c>
      <c r="G19" s="220">
        <v>1</v>
      </c>
      <c r="H19" s="122"/>
      <c r="I19" s="235"/>
      <c r="J19" s="207"/>
      <c r="K19" s="267"/>
      <c r="L19" s="93"/>
      <c r="M19" s="93">
        <v>1</v>
      </c>
      <c r="N19" s="350"/>
      <c r="O19" s="94"/>
      <c r="P19" s="95">
        <v>1</v>
      </c>
      <c r="Q19" s="248"/>
    </row>
    <row r="20" spans="1:17" ht="14.25">
      <c r="A20" s="52"/>
      <c r="B20" s="30"/>
      <c r="C20" s="30"/>
      <c r="D20" s="31"/>
      <c r="E20" s="44" t="s">
        <v>913</v>
      </c>
      <c r="F20" s="92"/>
      <c r="G20" s="205"/>
      <c r="H20" s="92"/>
      <c r="I20" s="204"/>
      <c r="J20" s="92"/>
      <c r="K20" s="268"/>
      <c r="L20" s="93"/>
      <c r="M20" s="93"/>
      <c r="N20" s="350"/>
      <c r="O20" s="94"/>
      <c r="P20" s="95"/>
      <c r="Q20" s="248"/>
    </row>
    <row r="21" spans="1:17" ht="14.25">
      <c r="A21" s="53" t="s">
        <v>775</v>
      </c>
      <c r="B21" s="30" t="s">
        <v>428</v>
      </c>
      <c r="C21" s="30" t="s">
        <v>717</v>
      </c>
      <c r="D21" s="31" t="s">
        <v>719</v>
      </c>
      <c r="E21" s="96" t="s">
        <v>494</v>
      </c>
      <c r="F21" s="92">
        <v>1</v>
      </c>
      <c r="G21" s="205">
        <v>1</v>
      </c>
      <c r="H21" s="92"/>
      <c r="I21" s="204"/>
      <c r="J21" s="92"/>
      <c r="K21" s="268"/>
      <c r="L21" s="93"/>
      <c r="M21" s="93">
        <v>1</v>
      </c>
      <c r="N21" s="350"/>
      <c r="O21" s="94"/>
      <c r="P21" s="95">
        <v>1</v>
      </c>
      <c r="Q21" s="248"/>
    </row>
    <row r="22" spans="1:17" ht="14.25">
      <c r="A22" s="52" t="s">
        <v>737</v>
      </c>
      <c r="B22" s="30" t="s">
        <v>738</v>
      </c>
      <c r="C22" s="30" t="s">
        <v>739</v>
      </c>
      <c r="D22" s="31" t="s">
        <v>719</v>
      </c>
      <c r="E22" s="96" t="s">
        <v>493</v>
      </c>
      <c r="F22" s="92">
        <v>1</v>
      </c>
      <c r="G22" s="205">
        <v>1</v>
      </c>
      <c r="H22" s="92"/>
      <c r="I22" s="204"/>
      <c r="J22" s="92"/>
      <c r="K22" s="268"/>
      <c r="L22" s="93"/>
      <c r="M22" s="93">
        <v>1</v>
      </c>
      <c r="N22" s="350"/>
      <c r="O22" s="94"/>
      <c r="P22" s="95">
        <v>1</v>
      </c>
      <c r="Q22" s="248"/>
    </row>
    <row r="23" spans="1:17" ht="14.25">
      <c r="A23" s="52"/>
      <c r="B23" s="30"/>
      <c r="C23" s="30"/>
      <c r="D23" s="31"/>
      <c r="E23" s="96" t="s">
        <v>1453</v>
      </c>
      <c r="F23" s="92"/>
      <c r="G23" s="205"/>
      <c r="H23" s="92"/>
      <c r="I23" s="204"/>
      <c r="J23" s="92"/>
      <c r="K23" s="268"/>
      <c r="L23" s="93"/>
      <c r="M23" s="93"/>
      <c r="N23" s="350"/>
      <c r="O23" s="94"/>
      <c r="P23" s="95"/>
      <c r="Q23" s="248"/>
    </row>
    <row r="24" spans="1:17" ht="15" thickBot="1">
      <c r="A24" s="71" t="s">
        <v>740</v>
      </c>
      <c r="B24" s="55" t="s">
        <v>741</v>
      </c>
      <c r="C24" s="55" t="s">
        <v>739</v>
      </c>
      <c r="D24" s="56" t="s">
        <v>719</v>
      </c>
      <c r="E24" s="101" t="s">
        <v>1410</v>
      </c>
      <c r="F24" s="208">
        <v>1</v>
      </c>
      <c r="G24" s="221">
        <v>1</v>
      </c>
      <c r="H24" s="208"/>
      <c r="I24" s="236"/>
      <c r="J24" s="208"/>
      <c r="K24" s="269"/>
      <c r="L24" s="93">
        <v>1</v>
      </c>
      <c r="M24" s="93"/>
      <c r="N24" s="350"/>
      <c r="O24" s="94"/>
      <c r="P24" s="95">
        <v>1</v>
      </c>
      <c r="Q24" s="248"/>
    </row>
    <row r="25" spans="2:17" ht="15.75" thickBot="1" thickTop="1">
      <c r="B25" s="33"/>
      <c r="C25" s="33"/>
      <c r="D25" s="34"/>
      <c r="E25" s="59">
        <f>SUM(F19:F24)</f>
        <v>4</v>
      </c>
      <c r="F25" s="93"/>
      <c r="G25" s="219"/>
      <c r="H25" s="93"/>
      <c r="I25" s="234"/>
      <c r="J25" s="93"/>
      <c r="K25" s="266"/>
      <c r="L25" s="93"/>
      <c r="M25" s="93"/>
      <c r="N25" s="350"/>
      <c r="O25" s="94"/>
      <c r="P25" s="95"/>
      <c r="Q25" s="248"/>
    </row>
    <row r="26" spans="1:17" ht="15" thickTop="1">
      <c r="A26" s="48" t="s">
        <v>742</v>
      </c>
      <c r="B26" s="50" t="s">
        <v>743</v>
      </c>
      <c r="C26" s="50" t="s">
        <v>744</v>
      </c>
      <c r="D26" s="51" t="s">
        <v>745</v>
      </c>
      <c r="E26" s="176" t="s">
        <v>1452</v>
      </c>
      <c r="F26" s="207">
        <v>1</v>
      </c>
      <c r="G26" s="220">
        <v>1</v>
      </c>
      <c r="H26" s="207"/>
      <c r="I26" s="235"/>
      <c r="J26" s="207"/>
      <c r="K26" s="267"/>
      <c r="L26" s="93">
        <v>1</v>
      </c>
      <c r="N26" s="350"/>
      <c r="O26" s="94"/>
      <c r="P26" s="95">
        <v>1</v>
      </c>
      <c r="Q26" s="248"/>
    </row>
    <row r="27" spans="1:17" ht="14.25">
      <c r="A27" s="53" t="s">
        <v>775</v>
      </c>
      <c r="B27" s="30" t="s">
        <v>429</v>
      </c>
      <c r="C27" s="30" t="s">
        <v>744</v>
      </c>
      <c r="D27" s="31" t="s">
        <v>745</v>
      </c>
      <c r="E27" s="198" t="s">
        <v>746</v>
      </c>
      <c r="F27" s="92">
        <v>1</v>
      </c>
      <c r="G27" s="205"/>
      <c r="H27" s="92"/>
      <c r="I27" s="204"/>
      <c r="J27" s="92">
        <v>1</v>
      </c>
      <c r="K27" s="268">
        <v>1</v>
      </c>
      <c r="L27" s="93">
        <v>1</v>
      </c>
      <c r="M27" s="93"/>
      <c r="N27" s="350">
        <v>1</v>
      </c>
      <c r="O27" s="94"/>
      <c r="P27" s="95"/>
      <c r="Q27" s="248"/>
    </row>
    <row r="28" spans="1:17" ht="14.25">
      <c r="A28" s="53" t="s">
        <v>775</v>
      </c>
      <c r="B28" s="30" t="s">
        <v>430</v>
      </c>
      <c r="C28" s="30" t="s">
        <v>744</v>
      </c>
      <c r="D28" s="31" t="s">
        <v>745</v>
      </c>
      <c r="E28" s="198" t="s">
        <v>746</v>
      </c>
      <c r="F28" s="92">
        <v>1</v>
      </c>
      <c r="G28" s="205"/>
      <c r="H28" s="92"/>
      <c r="I28" s="204"/>
      <c r="J28" s="92">
        <v>1</v>
      </c>
      <c r="K28" s="268">
        <v>1</v>
      </c>
      <c r="L28" s="93">
        <v>1</v>
      </c>
      <c r="M28" s="93"/>
      <c r="N28" s="350">
        <v>1</v>
      </c>
      <c r="O28" s="94"/>
      <c r="P28" s="95"/>
      <c r="Q28" s="248"/>
    </row>
    <row r="29" spans="1:17" ht="14.25">
      <c r="A29" s="52" t="s">
        <v>747</v>
      </c>
      <c r="B29" s="30" t="s">
        <v>603</v>
      </c>
      <c r="C29" s="30" t="s">
        <v>750</v>
      </c>
      <c r="D29" s="31" t="s">
        <v>745</v>
      </c>
      <c r="E29" s="44" t="s">
        <v>748</v>
      </c>
      <c r="F29" s="92">
        <v>1</v>
      </c>
      <c r="G29" s="205"/>
      <c r="H29" s="92">
        <v>1</v>
      </c>
      <c r="I29" s="204">
        <v>1</v>
      </c>
      <c r="J29" s="92"/>
      <c r="K29" s="268"/>
      <c r="L29" s="93">
        <v>1</v>
      </c>
      <c r="M29" s="93"/>
      <c r="N29" s="350"/>
      <c r="O29" s="94"/>
      <c r="P29" s="95">
        <v>1</v>
      </c>
      <c r="Q29" s="293"/>
    </row>
    <row r="30" spans="1:17" ht="14.25">
      <c r="A30" s="52" t="s">
        <v>749</v>
      </c>
      <c r="B30" s="30" t="s">
        <v>431</v>
      </c>
      <c r="C30" s="30" t="s">
        <v>744</v>
      </c>
      <c r="D30" s="31" t="s">
        <v>745</v>
      </c>
      <c r="E30" s="96" t="s">
        <v>1417</v>
      </c>
      <c r="F30" s="92">
        <v>1</v>
      </c>
      <c r="G30" s="205">
        <v>1</v>
      </c>
      <c r="H30" s="92"/>
      <c r="I30" s="204"/>
      <c r="J30" s="92"/>
      <c r="K30" s="268"/>
      <c r="L30" s="93">
        <v>1</v>
      </c>
      <c r="M30" s="93"/>
      <c r="N30" s="350"/>
      <c r="O30" s="94"/>
      <c r="P30" s="95">
        <v>1</v>
      </c>
      <c r="Q30" s="293"/>
    </row>
    <row r="31" spans="1:17" ht="14.25">
      <c r="A31" s="53" t="s">
        <v>775</v>
      </c>
      <c r="B31" s="2" t="s">
        <v>432</v>
      </c>
      <c r="C31" s="2" t="s">
        <v>744</v>
      </c>
      <c r="D31" s="7" t="s">
        <v>745</v>
      </c>
      <c r="E31" s="61" t="s">
        <v>250</v>
      </c>
      <c r="F31" s="203">
        <v>1</v>
      </c>
      <c r="G31" s="205"/>
      <c r="H31" s="92"/>
      <c r="I31" s="204"/>
      <c r="J31" s="92"/>
      <c r="K31" s="268">
        <v>1</v>
      </c>
      <c r="L31" s="93">
        <v>1</v>
      </c>
      <c r="M31" s="93"/>
      <c r="N31" s="350"/>
      <c r="O31" s="94">
        <v>1</v>
      </c>
      <c r="P31" s="95">
        <v>1</v>
      </c>
      <c r="Q31" s="293"/>
    </row>
    <row r="32" spans="1:17" ht="14.25">
      <c r="A32" s="76" t="s">
        <v>1165</v>
      </c>
      <c r="B32" s="42" t="s">
        <v>433</v>
      </c>
      <c r="C32" s="30" t="s">
        <v>772</v>
      </c>
      <c r="D32" s="36" t="s">
        <v>759</v>
      </c>
      <c r="E32" s="188" t="s">
        <v>1070</v>
      </c>
      <c r="F32" s="92">
        <v>1</v>
      </c>
      <c r="G32" s="205">
        <v>1</v>
      </c>
      <c r="H32" s="92"/>
      <c r="I32" s="204"/>
      <c r="J32" s="92"/>
      <c r="K32" s="268"/>
      <c r="L32" s="93"/>
      <c r="M32" s="93"/>
      <c r="N32" s="350"/>
      <c r="O32" s="94"/>
      <c r="P32" s="95"/>
      <c r="Q32" s="293">
        <v>1</v>
      </c>
    </row>
    <row r="33" spans="1:17" ht="15">
      <c r="A33" s="76" t="s">
        <v>1334</v>
      </c>
      <c r="B33" s="42" t="s">
        <v>360</v>
      </c>
      <c r="C33" s="30" t="s">
        <v>750</v>
      </c>
      <c r="D33" s="31" t="s">
        <v>745</v>
      </c>
      <c r="E33" s="61" t="s">
        <v>1335</v>
      </c>
      <c r="F33" s="203">
        <v>0</v>
      </c>
      <c r="G33" s="224"/>
      <c r="H33" s="203"/>
      <c r="I33" s="203"/>
      <c r="J33" s="203"/>
      <c r="K33" s="271"/>
      <c r="L33" s="93">
        <v>0</v>
      </c>
      <c r="M33" s="248"/>
      <c r="N33" s="351"/>
      <c r="O33" s="94">
        <v>0</v>
      </c>
      <c r="P33" s="95">
        <v>0</v>
      </c>
      <c r="Q33" s="293"/>
    </row>
    <row r="34" spans="1:17" ht="14.25">
      <c r="A34" s="52" t="s">
        <v>751</v>
      </c>
      <c r="B34" s="2" t="s">
        <v>434</v>
      </c>
      <c r="C34" s="2" t="s">
        <v>750</v>
      </c>
      <c r="D34" s="7" t="s">
        <v>745</v>
      </c>
      <c r="E34" s="10" t="s">
        <v>748</v>
      </c>
      <c r="F34" s="203">
        <v>1</v>
      </c>
      <c r="G34" s="205"/>
      <c r="H34" s="92">
        <v>1</v>
      </c>
      <c r="I34" s="204">
        <v>1</v>
      </c>
      <c r="J34" s="92"/>
      <c r="K34" s="268"/>
      <c r="L34" s="93">
        <v>1</v>
      </c>
      <c r="M34" s="93"/>
      <c r="N34" s="350"/>
      <c r="O34" s="94"/>
      <c r="P34" s="95">
        <v>1</v>
      </c>
      <c r="Q34" s="293"/>
    </row>
    <row r="35" spans="1:17" ht="15" thickBot="1">
      <c r="A35" s="71" t="s">
        <v>752</v>
      </c>
      <c r="B35" s="77" t="s">
        <v>435</v>
      </c>
      <c r="C35" s="77" t="s">
        <v>744</v>
      </c>
      <c r="D35" s="78" t="s">
        <v>745</v>
      </c>
      <c r="E35" s="79" t="s">
        <v>748</v>
      </c>
      <c r="F35" s="254">
        <v>1</v>
      </c>
      <c r="G35" s="221"/>
      <c r="H35" s="208">
        <v>1</v>
      </c>
      <c r="I35" s="236">
        <v>1</v>
      </c>
      <c r="J35" s="208"/>
      <c r="K35" s="269"/>
      <c r="L35" s="93">
        <v>1</v>
      </c>
      <c r="M35" s="93"/>
      <c r="N35" s="350"/>
      <c r="O35" s="94"/>
      <c r="P35" s="95">
        <v>1</v>
      </c>
      <c r="Q35" s="293"/>
    </row>
    <row r="36" spans="5:17" ht="15.75" thickTop="1">
      <c r="E36" s="62">
        <f>SUM(F26:F35)</f>
        <v>9</v>
      </c>
      <c r="F36" s="210"/>
      <c r="G36" s="222"/>
      <c r="H36" s="210"/>
      <c r="I36" s="93"/>
      <c r="J36" s="210"/>
      <c r="K36" s="248"/>
      <c r="L36" s="93"/>
      <c r="M36" s="248"/>
      <c r="N36" s="351"/>
      <c r="O36" s="94"/>
      <c r="P36" s="248"/>
      <c r="Q36" s="293"/>
    </row>
    <row r="37" spans="2:17" ht="15.75" thickBot="1">
      <c r="B37" s="15" t="s">
        <v>732</v>
      </c>
      <c r="F37" s="210"/>
      <c r="G37" s="222"/>
      <c r="H37" s="210"/>
      <c r="I37" s="93"/>
      <c r="J37" s="210"/>
      <c r="K37" s="248"/>
      <c r="L37" s="93"/>
      <c r="M37" s="248"/>
      <c r="N37" s="351"/>
      <c r="O37" s="94"/>
      <c r="P37" s="248"/>
      <c r="Q37" s="293"/>
    </row>
    <row r="38" spans="1:17" ht="15" thickTop="1">
      <c r="A38" s="48" t="s">
        <v>753</v>
      </c>
      <c r="B38" s="80" t="s">
        <v>436</v>
      </c>
      <c r="C38" s="80" t="s">
        <v>744</v>
      </c>
      <c r="D38" s="81" t="s">
        <v>745</v>
      </c>
      <c r="E38" s="82" t="s">
        <v>748</v>
      </c>
      <c r="F38" s="255">
        <v>1</v>
      </c>
      <c r="G38" s="220"/>
      <c r="H38" s="207">
        <v>1</v>
      </c>
      <c r="I38" s="235">
        <v>1</v>
      </c>
      <c r="J38" s="207"/>
      <c r="K38" s="267"/>
      <c r="L38" s="93">
        <v>1</v>
      </c>
      <c r="M38" s="93"/>
      <c r="N38" s="350"/>
      <c r="O38" s="94"/>
      <c r="P38" s="95">
        <v>1</v>
      </c>
      <c r="Q38" s="293"/>
    </row>
    <row r="39" spans="1:17" ht="14.25">
      <c r="A39" s="123" t="s">
        <v>213</v>
      </c>
      <c r="B39" s="384" t="s">
        <v>476</v>
      </c>
      <c r="C39" s="30" t="s">
        <v>772</v>
      </c>
      <c r="D39" s="36" t="s">
        <v>759</v>
      </c>
      <c r="E39" s="96" t="s">
        <v>1069</v>
      </c>
      <c r="F39" s="92">
        <v>1</v>
      </c>
      <c r="G39" s="205">
        <v>1</v>
      </c>
      <c r="H39" s="92"/>
      <c r="I39" s="204"/>
      <c r="J39" s="92"/>
      <c r="K39" s="268">
        <v>1</v>
      </c>
      <c r="L39" s="93"/>
      <c r="M39" s="93"/>
      <c r="N39" s="350"/>
      <c r="O39" s="94"/>
      <c r="P39" s="95"/>
      <c r="Q39" s="293">
        <v>1</v>
      </c>
    </row>
    <row r="40" spans="1:17" ht="14.25">
      <c r="A40" s="52" t="s">
        <v>754</v>
      </c>
      <c r="B40" s="2" t="s">
        <v>477</v>
      </c>
      <c r="C40" s="2" t="s">
        <v>750</v>
      </c>
      <c r="D40" s="7" t="s">
        <v>745</v>
      </c>
      <c r="E40" s="10" t="s">
        <v>748</v>
      </c>
      <c r="F40" s="203">
        <v>1</v>
      </c>
      <c r="G40" s="205"/>
      <c r="H40" s="92">
        <v>1</v>
      </c>
      <c r="I40" s="204">
        <v>1</v>
      </c>
      <c r="J40" s="92"/>
      <c r="K40" s="268"/>
      <c r="L40" s="93">
        <v>1</v>
      </c>
      <c r="M40" s="93"/>
      <c r="N40" s="350"/>
      <c r="O40" s="94"/>
      <c r="P40" s="95">
        <v>1</v>
      </c>
      <c r="Q40" s="293"/>
    </row>
    <row r="41" spans="1:17" ht="14.25">
      <c r="A41" s="52" t="s">
        <v>755</v>
      </c>
      <c r="B41" s="2" t="s">
        <v>478</v>
      </c>
      <c r="C41" s="2"/>
      <c r="D41" s="7" t="s">
        <v>1166</v>
      </c>
      <c r="E41" s="65" t="s">
        <v>1450</v>
      </c>
      <c r="F41" s="203">
        <v>1</v>
      </c>
      <c r="G41" s="205">
        <v>1</v>
      </c>
      <c r="H41" s="91">
        <v>1</v>
      </c>
      <c r="I41" s="204"/>
      <c r="J41" s="92"/>
      <c r="K41" s="268"/>
      <c r="L41" s="93">
        <v>1</v>
      </c>
      <c r="M41" s="93"/>
      <c r="N41" s="350"/>
      <c r="O41" s="94"/>
      <c r="P41" s="95">
        <v>1</v>
      </c>
      <c r="Q41" s="293"/>
    </row>
    <row r="42" spans="1:17" ht="15" thickBot="1">
      <c r="A42" s="71"/>
      <c r="B42" s="77"/>
      <c r="C42" s="77"/>
      <c r="D42" s="78"/>
      <c r="E42" s="187" t="s">
        <v>1451</v>
      </c>
      <c r="F42" s="254"/>
      <c r="G42" s="221"/>
      <c r="H42" s="208"/>
      <c r="I42" s="236"/>
      <c r="J42" s="208"/>
      <c r="K42" s="269"/>
      <c r="L42" s="93"/>
      <c r="M42" s="93"/>
      <c r="N42" s="350"/>
      <c r="O42" s="94"/>
      <c r="P42" s="95"/>
      <c r="Q42" s="293"/>
    </row>
    <row r="43" spans="6:17" ht="15.75" thickTop="1">
      <c r="F43" s="210"/>
      <c r="G43" s="222"/>
      <c r="H43" s="211"/>
      <c r="I43" s="210"/>
      <c r="J43" s="248"/>
      <c r="K43" s="210"/>
      <c r="L43" s="245"/>
      <c r="M43" s="248"/>
      <c r="N43" s="351"/>
      <c r="O43" s="245"/>
      <c r="P43" s="292"/>
      <c r="Q43" s="248"/>
    </row>
    <row r="44" spans="2:17" ht="15" thickBot="1">
      <c r="B44" s="15" t="s">
        <v>732</v>
      </c>
      <c r="E44" s="62">
        <f>SUM(F38:F42)</f>
        <v>4</v>
      </c>
      <c r="F44" s="210"/>
      <c r="G44" s="219"/>
      <c r="H44" s="93"/>
      <c r="I44" s="234"/>
      <c r="J44" s="93"/>
      <c r="K44" s="266"/>
      <c r="L44" s="93"/>
      <c r="M44" s="93"/>
      <c r="N44" s="350"/>
      <c r="O44" s="94"/>
      <c r="P44" s="95"/>
      <c r="Q44" s="293"/>
    </row>
    <row r="45" spans="1:17" ht="15" thickTop="1">
      <c r="A45" s="48" t="s">
        <v>756</v>
      </c>
      <c r="B45" s="80" t="s">
        <v>757</v>
      </c>
      <c r="C45" s="80" t="s">
        <v>758</v>
      </c>
      <c r="D45" s="81" t="s">
        <v>759</v>
      </c>
      <c r="E45" s="177" t="s">
        <v>1114</v>
      </c>
      <c r="F45" s="255">
        <v>1</v>
      </c>
      <c r="G45" s="220">
        <v>1</v>
      </c>
      <c r="H45" s="122">
        <v>1</v>
      </c>
      <c r="I45" s="235"/>
      <c r="J45" s="207"/>
      <c r="K45" s="267"/>
      <c r="L45" s="93">
        <v>1</v>
      </c>
      <c r="M45" s="93"/>
      <c r="N45" s="350"/>
      <c r="O45" s="94"/>
      <c r="P45" s="95">
        <v>1</v>
      </c>
      <c r="Q45" s="293"/>
    </row>
    <row r="46" spans="1:17" ht="14.25">
      <c r="A46" s="52"/>
      <c r="B46" s="2"/>
      <c r="C46" s="2"/>
      <c r="D46" s="7"/>
      <c r="E46" s="65" t="s">
        <v>760</v>
      </c>
      <c r="F46" s="203"/>
      <c r="G46" s="205"/>
      <c r="H46" s="92"/>
      <c r="I46" s="204"/>
      <c r="J46" s="92"/>
      <c r="K46" s="268"/>
      <c r="L46" s="93"/>
      <c r="M46" s="93"/>
      <c r="N46" s="350"/>
      <c r="O46" s="94"/>
      <c r="P46" s="95"/>
      <c r="Q46" s="293"/>
    </row>
    <row r="47" spans="1:17" ht="14.25">
      <c r="A47" s="52" t="s">
        <v>761</v>
      </c>
      <c r="B47" s="3" t="s">
        <v>1397</v>
      </c>
      <c r="C47" s="2"/>
      <c r="D47" s="7" t="s">
        <v>1166</v>
      </c>
      <c r="E47" s="65" t="s">
        <v>345</v>
      </c>
      <c r="F47" s="203">
        <v>1</v>
      </c>
      <c r="G47" s="205">
        <v>1</v>
      </c>
      <c r="H47" s="92"/>
      <c r="I47" s="204"/>
      <c r="J47" s="92">
        <v>1</v>
      </c>
      <c r="K47" s="268"/>
      <c r="L47" s="294">
        <v>1</v>
      </c>
      <c r="M47" s="93"/>
      <c r="N47" s="350"/>
      <c r="O47" s="94"/>
      <c r="P47" s="95"/>
      <c r="Q47" s="293"/>
    </row>
    <row r="48" spans="1:17" ht="14.25">
      <c r="A48" s="52" t="s">
        <v>762</v>
      </c>
      <c r="B48" s="2" t="s">
        <v>763</v>
      </c>
      <c r="C48" s="2" t="s">
        <v>758</v>
      </c>
      <c r="D48" s="7" t="s">
        <v>759</v>
      </c>
      <c r="E48" s="10" t="s">
        <v>748</v>
      </c>
      <c r="F48" s="203">
        <v>1</v>
      </c>
      <c r="G48" s="205"/>
      <c r="H48" s="92">
        <v>1</v>
      </c>
      <c r="I48" s="204">
        <v>1</v>
      </c>
      <c r="J48" s="92"/>
      <c r="K48" s="268"/>
      <c r="L48" s="93">
        <v>1</v>
      </c>
      <c r="M48" s="93"/>
      <c r="N48" s="350"/>
      <c r="O48" s="94"/>
      <c r="P48" s="95">
        <v>1</v>
      </c>
      <c r="Q48" s="293"/>
    </row>
    <row r="49" spans="1:17" ht="14.25">
      <c r="A49" s="52" t="s">
        <v>764</v>
      </c>
      <c r="B49" s="2" t="s">
        <v>765</v>
      </c>
      <c r="C49" s="2" t="s">
        <v>744</v>
      </c>
      <c r="D49" s="7" t="s">
        <v>745</v>
      </c>
      <c r="E49" s="10" t="s">
        <v>1164</v>
      </c>
      <c r="F49" s="203">
        <v>1</v>
      </c>
      <c r="G49" s="205"/>
      <c r="H49" s="92">
        <v>1</v>
      </c>
      <c r="I49" s="204">
        <v>1</v>
      </c>
      <c r="J49" s="92"/>
      <c r="K49" s="268"/>
      <c r="L49" s="93">
        <v>1</v>
      </c>
      <c r="M49" s="93"/>
      <c r="N49" s="350"/>
      <c r="O49" s="94"/>
      <c r="P49" s="95">
        <v>1</v>
      </c>
      <c r="Q49" s="293"/>
    </row>
    <row r="50" spans="1:17" ht="14.25">
      <c r="A50" s="52" t="s">
        <v>766</v>
      </c>
      <c r="B50" s="2" t="s">
        <v>479</v>
      </c>
      <c r="C50" s="2" t="s">
        <v>758</v>
      </c>
      <c r="D50" s="7" t="s">
        <v>759</v>
      </c>
      <c r="E50" s="10" t="s">
        <v>748</v>
      </c>
      <c r="F50" s="203">
        <v>1</v>
      </c>
      <c r="G50" s="205"/>
      <c r="H50" s="92">
        <v>1</v>
      </c>
      <c r="I50" s="204">
        <v>1</v>
      </c>
      <c r="J50" s="92"/>
      <c r="K50" s="268"/>
      <c r="L50" s="93">
        <v>1</v>
      </c>
      <c r="M50" s="93"/>
      <c r="N50" s="350"/>
      <c r="O50" s="94"/>
      <c r="P50" s="95">
        <v>1</v>
      </c>
      <c r="Q50" s="293"/>
    </row>
    <row r="51" spans="1:17" ht="15">
      <c r="A51" s="52" t="s">
        <v>1118</v>
      </c>
      <c r="B51" s="3" t="s">
        <v>1337</v>
      </c>
      <c r="C51" s="2" t="s">
        <v>744</v>
      </c>
      <c r="D51" s="7" t="s">
        <v>745</v>
      </c>
      <c r="E51" s="10" t="s">
        <v>748</v>
      </c>
      <c r="F51" s="203">
        <v>1</v>
      </c>
      <c r="G51" s="224"/>
      <c r="H51" s="203">
        <v>1</v>
      </c>
      <c r="I51" s="204">
        <v>1</v>
      </c>
      <c r="J51" s="203"/>
      <c r="K51" s="271"/>
      <c r="L51" s="93">
        <v>1</v>
      </c>
      <c r="M51" s="248"/>
      <c r="N51" s="351"/>
      <c r="O51" s="94"/>
      <c r="P51" s="95">
        <v>1</v>
      </c>
      <c r="Q51" s="293"/>
    </row>
    <row r="52" spans="1:17" ht="14.25">
      <c r="A52" s="52" t="s">
        <v>767</v>
      </c>
      <c r="B52" s="30" t="s">
        <v>432</v>
      </c>
      <c r="C52" s="30" t="s">
        <v>744</v>
      </c>
      <c r="D52" s="31" t="s">
        <v>745</v>
      </c>
      <c r="E52" s="96" t="s">
        <v>1449</v>
      </c>
      <c r="F52" s="92">
        <v>1</v>
      </c>
      <c r="G52" s="205">
        <v>1</v>
      </c>
      <c r="H52" s="92"/>
      <c r="I52" s="204"/>
      <c r="J52" s="92"/>
      <c r="K52" s="268"/>
      <c r="L52" s="294">
        <v>1</v>
      </c>
      <c r="M52" s="93"/>
      <c r="N52" s="350"/>
      <c r="O52" s="94"/>
      <c r="P52" s="95">
        <v>1</v>
      </c>
      <c r="Q52" s="293"/>
    </row>
    <row r="53" spans="1:17" ht="14.25">
      <c r="A53" s="52" t="s">
        <v>768</v>
      </c>
      <c r="B53" s="30" t="s">
        <v>769</v>
      </c>
      <c r="C53" s="30" t="s">
        <v>758</v>
      </c>
      <c r="D53" s="31" t="s">
        <v>759</v>
      </c>
      <c r="E53" s="61" t="s">
        <v>480</v>
      </c>
      <c r="F53" s="92">
        <v>1</v>
      </c>
      <c r="G53" s="205">
        <v>1</v>
      </c>
      <c r="H53" s="92"/>
      <c r="I53" s="204"/>
      <c r="J53" s="92"/>
      <c r="K53" s="268"/>
      <c r="L53" s="93">
        <v>1</v>
      </c>
      <c r="M53" s="93"/>
      <c r="N53" s="350"/>
      <c r="O53" s="94">
        <v>1</v>
      </c>
      <c r="P53" s="95">
        <v>1</v>
      </c>
      <c r="Q53" s="293"/>
    </row>
    <row r="54" spans="1:17" s="57" customFormat="1" ht="15" thickBot="1">
      <c r="A54" s="71" t="s">
        <v>770</v>
      </c>
      <c r="B54" s="55" t="s">
        <v>771</v>
      </c>
      <c r="C54" s="55" t="s">
        <v>772</v>
      </c>
      <c r="D54" s="56" t="s">
        <v>759</v>
      </c>
      <c r="E54" s="101" t="s">
        <v>1116</v>
      </c>
      <c r="F54" s="208">
        <v>1</v>
      </c>
      <c r="G54" s="221">
        <v>1</v>
      </c>
      <c r="H54" s="208"/>
      <c r="I54" s="236"/>
      <c r="J54" s="208"/>
      <c r="K54" s="269"/>
      <c r="L54" s="93">
        <v>1</v>
      </c>
      <c r="M54" s="93"/>
      <c r="N54" s="350"/>
      <c r="O54" s="94"/>
      <c r="P54" s="95">
        <v>1</v>
      </c>
      <c r="Q54" s="95"/>
    </row>
    <row r="55" spans="5:17" ht="15.75" thickTop="1">
      <c r="E55" s="59">
        <f>SUM(F45:F54)</f>
        <v>9</v>
      </c>
      <c r="F55" s="210"/>
      <c r="G55" s="222"/>
      <c r="H55" s="210"/>
      <c r="I55" s="238"/>
      <c r="J55" s="210"/>
      <c r="K55" s="248"/>
      <c r="L55" s="93"/>
      <c r="M55" s="248"/>
      <c r="N55" s="351"/>
      <c r="O55" s="94"/>
      <c r="P55" s="248"/>
      <c r="Q55" s="293"/>
    </row>
    <row r="56" spans="2:17" ht="15" thickBot="1">
      <c r="B56" s="15" t="s">
        <v>732</v>
      </c>
      <c r="C56" s="33"/>
      <c r="D56" s="34"/>
      <c r="F56" s="93"/>
      <c r="G56" s="219"/>
      <c r="H56" s="93"/>
      <c r="I56" s="234"/>
      <c r="J56" s="93"/>
      <c r="K56" s="266"/>
      <c r="L56" s="93"/>
      <c r="M56" s="93"/>
      <c r="N56" s="350"/>
      <c r="O56" s="94"/>
      <c r="P56" s="95"/>
      <c r="Q56" s="293"/>
    </row>
    <row r="57" spans="1:17" ht="15" thickTop="1">
      <c r="A57" s="48" t="s">
        <v>773</v>
      </c>
      <c r="B57" s="50" t="s">
        <v>777</v>
      </c>
      <c r="C57" s="50" t="s">
        <v>774</v>
      </c>
      <c r="D57" s="51" t="s">
        <v>759</v>
      </c>
      <c r="E57" s="178" t="s">
        <v>1446</v>
      </c>
      <c r="F57" s="207">
        <v>1</v>
      </c>
      <c r="G57" s="220">
        <v>1</v>
      </c>
      <c r="H57" s="207"/>
      <c r="I57" s="235"/>
      <c r="J57" s="207"/>
      <c r="K57" s="267"/>
      <c r="L57" s="93">
        <v>1</v>
      </c>
      <c r="M57" s="93"/>
      <c r="N57" s="350"/>
      <c r="O57" s="94"/>
      <c r="P57" s="95">
        <v>1</v>
      </c>
      <c r="Q57" s="293"/>
    </row>
    <row r="58" spans="1:17" ht="14.25">
      <c r="A58" s="53" t="s">
        <v>775</v>
      </c>
      <c r="B58" s="30" t="s">
        <v>776</v>
      </c>
      <c r="C58" s="30" t="s">
        <v>774</v>
      </c>
      <c r="D58" s="31" t="s">
        <v>759</v>
      </c>
      <c r="E58" s="44" t="s">
        <v>748</v>
      </c>
      <c r="F58" s="92">
        <v>1</v>
      </c>
      <c r="G58" s="205"/>
      <c r="H58" s="92">
        <v>1</v>
      </c>
      <c r="I58" s="204">
        <v>1</v>
      </c>
      <c r="J58" s="92"/>
      <c r="K58" s="268"/>
      <c r="L58" s="93">
        <v>1</v>
      </c>
      <c r="M58" s="93"/>
      <c r="N58" s="350"/>
      <c r="O58" s="94"/>
      <c r="P58" s="95">
        <v>1</v>
      </c>
      <c r="Q58" s="293"/>
    </row>
    <row r="59" spans="1:17" ht="14.25">
      <c r="A59" s="52" t="s">
        <v>1131</v>
      </c>
      <c r="B59" s="189" t="s">
        <v>3</v>
      </c>
      <c r="C59" s="30" t="s">
        <v>750</v>
      </c>
      <c r="D59" s="31" t="s">
        <v>745</v>
      </c>
      <c r="E59" s="96" t="s">
        <v>4</v>
      </c>
      <c r="F59" s="92">
        <v>1</v>
      </c>
      <c r="G59" s="205">
        <v>1</v>
      </c>
      <c r="H59" s="92"/>
      <c r="I59" s="204"/>
      <c r="J59" s="92"/>
      <c r="K59" s="268"/>
      <c r="L59" s="93">
        <v>1</v>
      </c>
      <c r="M59" s="93"/>
      <c r="N59" s="350"/>
      <c r="O59" s="94"/>
      <c r="P59" s="95">
        <v>1</v>
      </c>
      <c r="Q59" s="248"/>
    </row>
    <row r="60" spans="1:20" ht="15" thickBot="1">
      <c r="A60" s="54" t="s">
        <v>775</v>
      </c>
      <c r="B60" s="55" t="s">
        <v>481</v>
      </c>
      <c r="C60" s="55" t="s">
        <v>744</v>
      </c>
      <c r="D60" s="56" t="s">
        <v>745</v>
      </c>
      <c r="E60" s="101" t="s">
        <v>253</v>
      </c>
      <c r="F60" s="208">
        <v>1</v>
      </c>
      <c r="G60" s="221">
        <v>1</v>
      </c>
      <c r="H60" s="124">
        <v>1</v>
      </c>
      <c r="I60" s="236"/>
      <c r="J60" s="208"/>
      <c r="K60" s="269"/>
      <c r="L60" s="93">
        <v>1</v>
      </c>
      <c r="M60" s="93"/>
      <c r="N60" s="350"/>
      <c r="O60" s="94"/>
      <c r="P60" s="95">
        <v>1</v>
      </c>
      <c r="Q60" s="245"/>
      <c r="R60" s="57"/>
      <c r="T60" s="57"/>
    </row>
    <row r="61" spans="2:17" ht="15.75" thickBot="1" thickTop="1">
      <c r="B61" s="33"/>
      <c r="C61" s="33"/>
      <c r="D61" s="34"/>
      <c r="E61" s="59">
        <f>SUM(F57:F60)</f>
        <v>4</v>
      </c>
      <c r="F61" s="93"/>
      <c r="G61" s="219"/>
      <c r="H61" s="93"/>
      <c r="I61" s="234"/>
      <c r="J61" s="93"/>
      <c r="K61" s="266"/>
      <c r="L61" s="93"/>
      <c r="M61" s="93"/>
      <c r="N61" s="350"/>
      <c r="O61" s="94"/>
      <c r="P61" s="95"/>
      <c r="Q61" s="248"/>
    </row>
    <row r="62" spans="1:17" ht="15" thickTop="1">
      <c r="A62" s="48"/>
      <c r="B62" s="49" t="s">
        <v>732</v>
      </c>
      <c r="C62" s="50"/>
      <c r="D62" s="51"/>
      <c r="E62" s="63"/>
      <c r="F62" s="207"/>
      <c r="G62" s="220"/>
      <c r="H62" s="207"/>
      <c r="I62" s="239"/>
      <c r="J62" s="207"/>
      <c r="K62" s="272"/>
      <c r="L62" s="93"/>
      <c r="M62" s="93"/>
      <c r="N62" s="350"/>
      <c r="O62" s="94"/>
      <c r="P62" s="95"/>
      <c r="Q62" s="248"/>
    </row>
    <row r="63" spans="1:17" ht="14.25">
      <c r="A63" s="24" t="s">
        <v>1214</v>
      </c>
      <c r="B63" s="42" t="s">
        <v>1215</v>
      </c>
      <c r="C63" s="30" t="s">
        <v>1384</v>
      </c>
      <c r="D63" s="31"/>
      <c r="E63" s="96" t="s">
        <v>1398</v>
      </c>
      <c r="F63" s="92">
        <v>0</v>
      </c>
      <c r="G63" s="92">
        <v>0</v>
      </c>
      <c r="H63" s="92"/>
      <c r="I63" s="240"/>
      <c r="J63" s="92"/>
      <c r="K63" s="273"/>
      <c r="L63" s="93">
        <v>0</v>
      </c>
      <c r="M63" s="93">
        <v>0</v>
      </c>
      <c r="N63" s="350"/>
      <c r="O63" s="94"/>
      <c r="P63" s="95">
        <v>0</v>
      </c>
      <c r="Q63" s="95">
        <v>0</v>
      </c>
    </row>
    <row r="64" spans="1:17" ht="14.25">
      <c r="A64" s="24" t="s">
        <v>778</v>
      </c>
      <c r="B64" s="30" t="s">
        <v>779</v>
      </c>
      <c r="C64" s="30" t="s">
        <v>758</v>
      </c>
      <c r="D64" s="31" t="s">
        <v>759</v>
      </c>
      <c r="E64" s="198" t="s">
        <v>1424</v>
      </c>
      <c r="F64" s="92">
        <v>1</v>
      </c>
      <c r="G64" s="205"/>
      <c r="H64" s="92"/>
      <c r="I64" s="204"/>
      <c r="J64" s="92"/>
      <c r="K64" s="268"/>
      <c r="L64" s="93">
        <v>1</v>
      </c>
      <c r="M64" s="93"/>
      <c r="N64" s="350">
        <v>1</v>
      </c>
      <c r="O64" s="94"/>
      <c r="P64" s="95"/>
      <c r="Q64" s="248"/>
    </row>
    <row r="65" spans="1:17" ht="14.25">
      <c r="A65" s="24" t="s">
        <v>780</v>
      </c>
      <c r="B65" s="30" t="s">
        <v>792</v>
      </c>
      <c r="C65" s="30" t="s">
        <v>758</v>
      </c>
      <c r="D65" s="31" t="s">
        <v>759</v>
      </c>
      <c r="E65" s="44" t="s">
        <v>482</v>
      </c>
      <c r="F65" s="92">
        <v>1</v>
      </c>
      <c r="G65" s="205"/>
      <c r="H65" s="92">
        <v>1</v>
      </c>
      <c r="I65" s="204">
        <v>1</v>
      </c>
      <c r="J65" s="92"/>
      <c r="K65" s="268"/>
      <c r="L65" s="294">
        <v>1</v>
      </c>
      <c r="M65" s="93"/>
      <c r="N65" s="350"/>
      <c r="O65" s="94"/>
      <c r="P65" s="95">
        <v>1</v>
      </c>
      <c r="Q65" s="248"/>
    </row>
    <row r="66" spans="1:17" ht="14.25">
      <c r="A66" s="53" t="s">
        <v>775</v>
      </c>
      <c r="B66" s="30" t="s">
        <v>781</v>
      </c>
      <c r="C66" s="30" t="s">
        <v>758</v>
      </c>
      <c r="D66" s="31" t="s">
        <v>759</v>
      </c>
      <c r="E66" s="44" t="s">
        <v>748</v>
      </c>
      <c r="F66" s="92">
        <v>1</v>
      </c>
      <c r="G66" s="205"/>
      <c r="H66" s="92">
        <v>1</v>
      </c>
      <c r="I66" s="204">
        <v>1</v>
      </c>
      <c r="J66" s="92"/>
      <c r="K66" s="268"/>
      <c r="L66" s="93">
        <v>1</v>
      </c>
      <c r="M66" s="93"/>
      <c r="N66" s="350"/>
      <c r="O66" s="94"/>
      <c r="P66" s="95">
        <v>1</v>
      </c>
      <c r="Q66" s="248"/>
    </row>
    <row r="67" spans="1:17" s="57" customFormat="1" ht="14.25">
      <c r="A67" s="52" t="s">
        <v>782</v>
      </c>
      <c r="B67" s="30" t="s">
        <v>784</v>
      </c>
      <c r="C67" s="30" t="s">
        <v>774</v>
      </c>
      <c r="D67" s="31" t="s">
        <v>759</v>
      </c>
      <c r="E67" s="44" t="s">
        <v>2</v>
      </c>
      <c r="F67" s="92">
        <v>1</v>
      </c>
      <c r="G67" s="205">
        <v>1</v>
      </c>
      <c r="H67" s="91">
        <v>1</v>
      </c>
      <c r="I67" s="204"/>
      <c r="J67" s="92"/>
      <c r="K67" s="268"/>
      <c r="L67" s="93">
        <v>1</v>
      </c>
      <c r="M67" s="93"/>
      <c r="N67" s="350"/>
      <c r="O67" s="94"/>
      <c r="P67" s="95">
        <v>1</v>
      </c>
      <c r="Q67" s="245"/>
    </row>
    <row r="68" spans="1:17" ht="15" thickBot="1">
      <c r="A68" s="54" t="s">
        <v>775</v>
      </c>
      <c r="B68" s="55" t="s">
        <v>783</v>
      </c>
      <c r="C68" s="55" t="s">
        <v>774</v>
      </c>
      <c r="D68" s="56" t="s">
        <v>759</v>
      </c>
      <c r="E68" s="66" t="s">
        <v>748</v>
      </c>
      <c r="F68" s="208">
        <v>1</v>
      </c>
      <c r="G68" s="221"/>
      <c r="H68" s="208">
        <v>1</v>
      </c>
      <c r="I68" s="236">
        <v>1</v>
      </c>
      <c r="J68" s="208"/>
      <c r="K68" s="269"/>
      <c r="L68" s="93">
        <v>1</v>
      </c>
      <c r="M68" s="93"/>
      <c r="N68" s="350"/>
      <c r="O68" s="94"/>
      <c r="P68" s="95">
        <v>1</v>
      </c>
      <c r="Q68" s="248"/>
    </row>
    <row r="69" spans="5:17" ht="15.75" thickTop="1">
      <c r="E69" s="59">
        <f>SUM(F62:F68)</f>
        <v>5</v>
      </c>
      <c r="F69" s="210"/>
      <c r="G69" s="222"/>
      <c r="H69" s="210"/>
      <c r="I69" s="238"/>
      <c r="J69" s="210"/>
      <c r="K69" s="248"/>
      <c r="L69" s="93"/>
      <c r="M69" s="248"/>
      <c r="N69" s="351"/>
      <c r="O69" s="94"/>
      <c r="P69" s="248"/>
      <c r="Q69" s="248"/>
    </row>
    <row r="70" spans="2:17" ht="15" thickBot="1">
      <c r="B70" s="15" t="s">
        <v>732</v>
      </c>
      <c r="C70" s="33"/>
      <c r="D70" s="34"/>
      <c r="F70" s="93"/>
      <c r="G70" s="219"/>
      <c r="H70" s="93"/>
      <c r="I70" s="234"/>
      <c r="J70" s="93"/>
      <c r="K70" s="266"/>
      <c r="L70" s="93"/>
      <c r="M70" s="93"/>
      <c r="N70" s="350"/>
      <c r="O70" s="94"/>
      <c r="P70" s="95"/>
      <c r="Q70" s="248"/>
    </row>
    <row r="71" spans="1:17" ht="14.25">
      <c r="A71" s="20" t="s">
        <v>785</v>
      </c>
      <c r="B71" s="40" t="s">
        <v>786</v>
      </c>
      <c r="C71" s="40" t="s">
        <v>758</v>
      </c>
      <c r="D71" s="41" t="s">
        <v>759</v>
      </c>
      <c r="E71" s="178" t="s">
        <v>1446</v>
      </c>
      <c r="F71" s="212">
        <v>1</v>
      </c>
      <c r="G71" s="225">
        <v>1</v>
      </c>
      <c r="H71" s="212"/>
      <c r="I71" s="241"/>
      <c r="J71" s="212"/>
      <c r="K71" s="274"/>
      <c r="L71" s="93">
        <v>1</v>
      </c>
      <c r="M71" s="93"/>
      <c r="N71" s="350"/>
      <c r="O71" s="94"/>
      <c r="P71" s="95">
        <v>1</v>
      </c>
      <c r="Q71" s="248"/>
    </row>
    <row r="72" spans="1:17" ht="14.25">
      <c r="A72" s="22" t="s">
        <v>775</v>
      </c>
      <c r="B72" s="30" t="s">
        <v>787</v>
      </c>
      <c r="C72" s="30" t="s">
        <v>758</v>
      </c>
      <c r="D72" s="31" t="s">
        <v>759</v>
      </c>
      <c r="E72" s="96" t="s">
        <v>1417</v>
      </c>
      <c r="F72" s="92">
        <v>1</v>
      </c>
      <c r="G72" s="205">
        <v>1</v>
      </c>
      <c r="H72" s="92"/>
      <c r="I72" s="204"/>
      <c r="J72" s="92"/>
      <c r="K72" s="275"/>
      <c r="L72" s="93">
        <v>1</v>
      </c>
      <c r="M72" s="93"/>
      <c r="N72" s="350"/>
      <c r="O72" s="94"/>
      <c r="P72" s="95">
        <v>1</v>
      </c>
      <c r="Q72" s="248"/>
    </row>
    <row r="73" spans="1:17" ht="14.25">
      <c r="A73" s="21" t="s">
        <v>788</v>
      </c>
      <c r="B73" s="30" t="s">
        <v>483</v>
      </c>
      <c r="C73" s="30" t="s">
        <v>750</v>
      </c>
      <c r="D73" s="31" t="s">
        <v>745</v>
      </c>
      <c r="E73" s="44" t="s">
        <v>796</v>
      </c>
      <c r="F73" s="92">
        <v>1</v>
      </c>
      <c r="G73" s="205"/>
      <c r="H73" s="92">
        <v>1</v>
      </c>
      <c r="I73" s="204">
        <v>1</v>
      </c>
      <c r="J73" s="92"/>
      <c r="K73" s="275"/>
      <c r="L73" s="93">
        <v>1</v>
      </c>
      <c r="M73" s="93"/>
      <c r="N73" s="350"/>
      <c r="O73" s="94"/>
      <c r="P73" s="95">
        <v>1</v>
      </c>
      <c r="Q73" s="248"/>
    </row>
    <row r="74" spans="1:17" ht="14.25">
      <c r="A74" s="21" t="s">
        <v>789</v>
      </c>
      <c r="B74" s="30" t="s">
        <v>790</v>
      </c>
      <c r="C74" s="30" t="s">
        <v>772</v>
      </c>
      <c r="D74" s="31" t="s">
        <v>759</v>
      </c>
      <c r="E74" s="44" t="s">
        <v>484</v>
      </c>
      <c r="F74" s="92">
        <v>1</v>
      </c>
      <c r="G74" s="205"/>
      <c r="H74" s="92">
        <v>1</v>
      </c>
      <c r="I74" s="204">
        <v>1</v>
      </c>
      <c r="J74" s="92"/>
      <c r="K74" s="275"/>
      <c r="L74" s="93"/>
      <c r="M74" s="93">
        <v>1</v>
      </c>
      <c r="N74" s="350"/>
      <c r="O74" s="94"/>
      <c r="P74" s="95">
        <v>1</v>
      </c>
      <c r="Q74" s="248"/>
    </row>
    <row r="75" spans="1:17" ht="15" thickBot="1">
      <c r="A75" s="23" t="s">
        <v>791</v>
      </c>
      <c r="B75" s="37" t="s">
        <v>793</v>
      </c>
      <c r="C75" s="37" t="s">
        <v>774</v>
      </c>
      <c r="D75" s="38" t="s">
        <v>759</v>
      </c>
      <c r="E75" s="46" t="s">
        <v>794</v>
      </c>
      <c r="F75" s="213">
        <v>1</v>
      </c>
      <c r="G75" s="226"/>
      <c r="H75" s="213">
        <v>1</v>
      </c>
      <c r="I75" s="242">
        <v>1</v>
      </c>
      <c r="J75" s="213"/>
      <c r="K75" s="276"/>
      <c r="L75" s="93"/>
      <c r="M75" s="93">
        <v>1</v>
      </c>
      <c r="N75" s="350"/>
      <c r="O75" s="94"/>
      <c r="P75" s="95">
        <v>1</v>
      </c>
      <c r="Q75" s="248"/>
    </row>
    <row r="76" spans="5:17" ht="15">
      <c r="E76" s="59">
        <f>SUM(F71:F75)</f>
        <v>5</v>
      </c>
      <c r="F76" s="210"/>
      <c r="G76" s="222"/>
      <c r="H76" s="210"/>
      <c r="I76" s="238"/>
      <c r="J76" s="210"/>
      <c r="K76" s="248"/>
      <c r="L76" s="93"/>
      <c r="M76" s="248"/>
      <c r="N76" s="351"/>
      <c r="O76" s="94"/>
      <c r="P76" s="248"/>
      <c r="Q76" s="248"/>
    </row>
    <row r="77" spans="2:17" ht="15" thickBot="1">
      <c r="B77" s="15" t="s">
        <v>732</v>
      </c>
      <c r="C77" s="33"/>
      <c r="D77" s="34"/>
      <c r="F77" s="93"/>
      <c r="G77" s="219"/>
      <c r="H77" s="93"/>
      <c r="I77" s="234"/>
      <c r="J77" s="93"/>
      <c r="K77" s="266"/>
      <c r="L77" s="93"/>
      <c r="M77" s="93"/>
      <c r="N77" s="350"/>
      <c r="O77" s="94"/>
      <c r="P77" s="95"/>
      <c r="Q77" s="248"/>
    </row>
    <row r="78" spans="1:17" ht="15" thickTop="1">
      <c r="A78" s="48" t="s">
        <v>795</v>
      </c>
      <c r="B78" s="50" t="s">
        <v>776</v>
      </c>
      <c r="C78" s="50" t="s">
        <v>774</v>
      </c>
      <c r="D78" s="51" t="s">
        <v>759</v>
      </c>
      <c r="E78" s="63" t="s">
        <v>796</v>
      </c>
      <c r="F78" s="207">
        <v>1</v>
      </c>
      <c r="G78" s="220"/>
      <c r="H78" s="207">
        <v>1</v>
      </c>
      <c r="I78" s="235">
        <v>1</v>
      </c>
      <c r="J78" s="207"/>
      <c r="K78" s="267"/>
      <c r="L78" s="93">
        <v>1</v>
      </c>
      <c r="M78" s="93"/>
      <c r="N78" s="350"/>
      <c r="O78" s="94"/>
      <c r="P78" s="95">
        <v>1</v>
      </c>
      <c r="Q78" s="248"/>
    </row>
    <row r="79" spans="1:17" ht="14.25">
      <c r="A79" s="52" t="s">
        <v>797</v>
      </c>
      <c r="B79" s="30" t="s">
        <v>798</v>
      </c>
      <c r="C79" s="30" t="s">
        <v>772</v>
      </c>
      <c r="D79" s="31" t="s">
        <v>759</v>
      </c>
      <c r="E79" s="96" t="s">
        <v>1417</v>
      </c>
      <c r="F79" s="92">
        <v>1</v>
      </c>
      <c r="G79" s="205">
        <v>1</v>
      </c>
      <c r="H79" s="92"/>
      <c r="I79" s="204"/>
      <c r="J79" s="92"/>
      <c r="K79" s="268"/>
      <c r="L79" s="93">
        <v>1</v>
      </c>
      <c r="M79" s="93"/>
      <c r="N79" s="350"/>
      <c r="O79" s="94"/>
      <c r="P79" s="95">
        <v>1</v>
      </c>
      <c r="Q79" s="248"/>
    </row>
    <row r="80" spans="1:17" ht="14.25">
      <c r="A80" s="53" t="s">
        <v>775</v>
      </c>
      <c r="B80" s="30" t="s">
        <v>799</v>
      </c>
      <c r="C80" s="30" t="s">
        <v>774</v>
      </c>
      <c r="D80" s="31" t="s">
        <v>759</v>
      </c>
      <c r="E80" s="44" t="s">
        <v>748</v>
      </c>
      <c r="F80" s="92">
        <v>1</v>
      </c>
      <c r="G80" s="205"/>
      <c r="H80" s="92">
        <v>1</v>
      </c>
      <c r="I80" s="204">
        <v>1</v>
      </c>
      <c r="J80" s="92"/>
      <c r="K80" s="268"/>
      <c r="L80" s="93">
        <v>1</v>
      </c>
      <c r="M80" s="93"/>
      <c r="N80" s="350"/>
      <c r="O80" s="94"/>
      <c r="P80" s="95">
        <v>1</v>
      </c>
      <c r="Q80" s="248"/>
    </row>
    <row r="81" spans="1:17" ht="14.25">
      <c r="A81" s="52" t="s">
        <v>800</v>
      </c>
      <c r="B81" s="30" t="s">
        <v>801</v>
      </c>
      <c r="C81" s="30" t="s">
        <v>758</v>
      </c>
      <c r="D81" s="31" t="s">
        <v>759</v>
      </c>
      <c r="E81" s="44" t="s">
        <v>748</v>
      </c>
      <c r="F81" s="92">
        <v>1</v>
      </c>
      <c r="G81" s="205"/>
      <c r="H81" s="92">
        <v>1</v>
      </c>
      <c r="I81" s="204">
        <v>1</v>
      </c>
      <c r="J81" s="92"/>
      <c r="K81" s="268"/>
      <c r="L81" s="93">
        <v>1</v>
      </c>
      <c r="M81" s="93"/>
      <c r="N81" s="350"/>
      <c r="O81" s="94"/>
      <c r="P81" s="95">
        <v>1</v>
      </c>
      <c r="Q81" s="248"/>
    </row>
    <row r="82" spans="1:17" ht="14.25">
      <c r="A82" s="52" t="s">
        <v>802</v>
      </c>
      <c r="B82" s="30" t="s">
        <v>803</v>
      </c>
      <c r="C82" s="30" t="s">
        <v>774</v>
      </c>
      <c r="D82" s="31" t="s">
        <v>759</v>
      </c>
      <c r="E82" s="96" t="s">
        <v>1445</v>
      </c>
      <c r="F82" s="92">
        <v>1</v>
      </c>
      <c r="G82" s="205">
        <v>1</v>
      </c>
      <c r="H82" s="92"/>
      <c r="I82" s="204"/>
      <c r="J82" s="92"/>
      <c r="K82" s="268"/>
      <c r="L82" s="93">
        <v>1</v>
      </c>
      <c r="M82" s="93"/>
      <c r="N82" s="350"/>
      <c r="O82" s="94"/>
      <c r="P82" s="95">
        <v>1</v>
      </c>
      <c r="Q82" s="248"/>
    </row>
    <row r="83" spans="1:17" ht="14.25">
      <c r="A83" s="52" t="s">
        <v>804</v>
      </c>
      <c r="B83" s="30" t="s">
        <v>805</v>
      </c>
      <c r="C83" s="30" t="s">
        <v>774</v>
      </c>
      <c r="D83" s="31" t="s">
        <v>759</v>
      </c>
      <c r="E83" s="44" t="s">
        <v>748</v>
      </c>
      <c r="F83" s="92">
        <v>1</v>
      </c>
      <c r="G83" s="205"/>
      <c r="H83" s="92">
        <v>1</v>
      </c>
      <c r="I83" s="204">
        <v>1</v>
      </c>
      <c r="J83" s="92"/>
      <c r="K83" s="268"/>
      <c r="L83" s="93">
        <v>1</v>
      </c>
      <c r="M83" s="93"/>
      <c r="N83" s="350"/>
      <c r="O83" s="94"/>
      <c r="P83" s="95">
        <v>1</v>
      </c>
      <c r="Q83" s="248"/>
    </row>
    <row r="84" spans="1:17" ht="14.25">
      <c r="A84" s="52" t="s">
        <v>806</v>
      </c>
      <c r="B84" s="30" t="s">
        <v>807</v>
      </c>
      <c r="C84" s="30" t="s">
        <v>772</v>
      </c>
      <c r="D84" s="31" t="s">
        <v>759</v>
      </c>
      <c r="E84" s="44" t="s">
        <v>748</v>
      </c>
      <c r="F84" s="92">
        <v>1</v>
      </c>
      <c r="G84" s="205"/>
      <c r="H84" s="92">
        <v>1</v>
      </c>
      <c r="I84" s="204">
        <v>1</v>
      </c>
      <c r="J84" s="92"/>
      <c r="K84" s="268"/>
      <c r="L84" s="93">
        <v>1</v>
      </c>
      <c r="M84" s="93"/>
      <c r="N84" s="350"/>
      <c r="O84" s="94"/>
      <c r="P84" s="95">
        <v>1</v>
      </c>
      <c r="Q84" s="248"/>
    </row>
    <row r="85" spans="1:17" ht="14.25">
      <c r="A85" s="53" t="s">
        <v>775</v>
      </c>
      <c r="B85" s="30" t="s">
        <v>808</v>
      </c>
      <c r="C85" s="30" t="s">
        <v>750</v>
      </c>
      <c r="D85" s="31" t="s">
        <v>745</v>
      </c>
      <c r="E85" s="44" t="s">
        <v>809</v>
      </c>
      <c r="F85" s="92">
        <v>1</v>
      </c>
      <c r="G85" s="205">
        <v>1</v>
      </c>
      <c r="H85" s="92"/>
      <c r="I85" s="204"/>
      <c r="J85" s="92"/>
      <c r="K85" s="268"/>
      <c r="L85" s="93"/>
      <c r="M85" s="93">
        <v>1</v>
      </c>
      <c r="N85" s="350"/>
      <c r="O85" s="94"/>
      <c r="P85" s="95">
        <v>1</v>
      </c>
      <c r="Q85" s="248"/>
    </row>
    <row r="86" spans="1:17" ht="15" thickBot="1">
      <c r="A86" s="71"/>
      <c r="B86" s="55"/>
      <c r="C86" s="55"/>
      <c r="D86" s="56"/>
      <c r="E86" s="186" t="s">
        <v>1457</v>
      </c>
      <c r="F86" s="208"/>
      <c r="G86" s="221"/>
      <c r="H86" s="208"/>
      <c r="I86" s="236"/>
      <c r="J86" s="208"/>
      <c r="K86" s="269"/>
      <c r="L86" s="93"/>
      <c r="M86" s="93"/>
      <c r="N86" s="350"/>
      <c r="O86" s="94"/>
      <c r="P86" s="95"/>
      <c r="Q86" s="248"/>
    </row>
    <row r="87" spans="2:17" ht="15.75" thickBot="1" thickTop="1">
      <c r="B87" s="33"/>
      <c r="C87" s="33"/>
      <c r="D87" s="34"/>
      <c r="E87" s="59">
        <f>SUM(F78:F86)</f>
        <v>8</v>
      </c>
      <c r="F87" s="93"/>
      <c r="G87" s="219"/>
      <c r="H87" s="93"/>
      <c r="I87" s="234"/>
      <c r="J87" s="93"/>
      <c r="K87" s="266"/>
      <c r="L87" s="93"/>
      <c r="M87" s="93"/>
      <c r="N87" s="350"/>
      <c r="O87" s="94"/>
      <c r="P87" s="95"/>
      <c r="Q87" s="248"/>
    </row>
    <row r="88" spans="1:17" ht="15" thickTop="1">
      <c r="A88" s="48"/>
      <c r="B88" s="49" t="s">
        <v>732</v>
      </c>
      <c r="C88" s="50"/>
      <c r="D88" s="51"/>
      <c r="E88" s="63"/>
      <c r="F88" s="207"/>
      <c r="G88" s="220"/>
      <c r="H88" s="207"/>
      <c r="I88" s="235"/>
      <c r="J88" s="207"/>
      <c r="K88" s="267"/>
      <c r="L88" s="93"/>
      <c r="M88" s="93"/>
      <c r="N88" s="350"/>
      <c r="O88" s="94"/>
      <c r="P88" s="95"/>
      <c r="Q88" s="248"/>
    </row>
    <row r="89" spans="1:17" ht="14.25">
      <c r="A89" s="52" t="s">
        <v>812</v>
      </c>
      <c r="B89" s="30" t="s">
        <v>485</v>
      </c>
      <c r="C89" s="30" t="s">
        <v>758</v>
      </c>
      <c r="D89" s="31" t="s">
        <v>759</v>
      </c>
      <c r="E89" s="96" t="s">
        <v>1444</v>
      </c>
      <c r="F89" s="92">
        <v>1</v>
      </c>
      <c r="G89" s="205">
        <v>1</v>
      </c>
      <c r="H89" s="92"/>
      <c r="I89" s="204"/>
      <c r="J89" s="92"/>
      <c r="K89" s="268"/>
      <c r="L89" s="93">
        <v>1</v>
      </c>
      <c r="M89" s="93"/>
      <c r="N89" s="350"/>
      <c r="O89" s="94"/>
      <c r="P89" s="95">
        <v>1</v>
      </c>
      <c r="Q89" s="248"/>
    </row>
    <row r="90" spans="1:17" ht="14.25">
      <c r="A90" s="52" t="s">
        <v>813</v>
      </c>
      <c r="B90" s="30" t="s">
        <v>814</v>
      </c>
      <c r="C90" s="30" t="s">
        <v>774</v>
      </c>
      <c r="D90" s="31" t="s">
        <v>759</v>
      </c>
      <c r="E90" s="44" t="s">
        <v>748</v>
      </c>
      <c r="F90" s="92">
        <v>1</v>
      </c>
      <c r="G90" s="205"/>
      <c r="H90" s="92">
        <v>1</v>
      </c>
      <c r="I90" s="204">
        <v>1</v>
      </c>
      <c r="J90" s="92"/>
      <c r="K90" s="268"/>
      <c r="L90" s="93">
        <v>1</v>
      </c>
      <c r="M90" s="93"/>
      <c r="N90" s="350"/>
      <c r="O90" s="94"/>
      <c r="P90" s="95">
        <v>1</v>
      </c>
      <c r="Q90" s="248"/>
    </row>
    <row r="91" spans="1:17" ht="14.25">
      <c r="A91" s="53" t="s">
        <v>775</v>
      </c>
      <c r="B91" s="30" t="s">
        <v>815</v>
      </c>
      <c r="C91" s="30" t="s">
        <v>774</v>
      </c>
      <c r="D91" s="31" t="s">
        <v>759</v>
      </c>
      <c r="E91" s="96" t="s">
        <v>1</v>
      </c>
      <c r="F91" s="92">
        <v>1</v>
      </c>
      <c r="G91" s="205">
        <v>1</v>
      </c>
      <c r="H91" s="91">
        <v>1</v>
      </c>
      <c r="I91" s="204"/>
      <c r="J91" s="92"/>
      <c r="K91" s="268"/>
      <c r="L91" s="93">
        <v>1</v>
      </c>
      <c r="M91" s="93"/>
      <c r="N91" s="350"/>
      <c r="O91" s="94"/>
      <c r="P91" s="95">
        <v>1</v>
      </c>
      <c r="Q91" s="248"/>
    </row>
    <row r="92" spans="1:17" s="57" customFormat="1" ht="14.25">
      <c r="A92" s="52" t="s">
        <v>810</v>
      </c>
      <c r="B92" s="30" t="s">
        <v>811</v>
      </c>
      <c r="C92" s="30" t="s">
        <v>750</v>
      </c>
      <c r="D92" s="31" t="s">
        <v>745</v>
      </c>
      <c r="E92" s="96" t="s">
        <v>1417</v>
      </c>
      <c r="F92" s="92">
        <v>1</v>
      </c>
      <c r="G92" s="205">
        <v>1</v>
      </c>
      <c r="H92" s="92"/>
      <c r="I92" s="204"/>
      <c r="J92" s="92"/>
      <c r="K92" s="268"/>
      <c r="L92" s="93">
        <v>1</v>
      </c>
      <c r="M92" s="93"/>
      <c r="N92" s="350"/>
      <c r="O92" s="94"/>
      <c r="P92" s="95">
        <v>1</v>
      </c>
      <c r="Q92" s="245"/>
    </row>
    <row r="93" spans="1:17" ht="14.25">
      <c r="A93" s="52" t="s">
        <v>214</v>
      </c>
      <c r="B93" s="30" t="s">
        <v>779</v>
      </c>
      <c r="C93" s="30" t="s">
        <v>758</v>
      </c>
      <c r="D93" s="31" t="s">
        <v>759</v>
      </c>
      <c r="E93" s="44" t="s">
        <v>796</v>
      </c>
      <c r="F93" s="92">
        <v>1</v>
      </c>
      <c r="G93" s="205"/>
      <c r="H93" s="92">
        <v>1</v>
      </c>
      <c r="I93" s="204">
        <v>1</v>
      </c>
      <c r="J93" s="92"/>
      <c r="K93" s="268"/>
      <c r="L93" s="93">
        <v>1</v>
      </c>
      <c r="M93" s="93"/>
      <c r="N93" s="350"/>
      <c r="O93" s="94"/>
      <c r="P93" s="95">
        <v>1</v>
      </c>
      <c r="Q93" s="248"/>
    </row>
    <row r="94" spans="1:17" ht="14.25">
      <c r="A94" s="52" t="s">
        <v>816</v>
      </c>
      <c r="B94" s="44" t="s">
        <v>817</v>
      </c>
      <c r="C94" s="30" t="s">
        <v>774</v>
      </c>
      <c r="D94" s="31" t="s">
        <v>759</v>
      </c>
      <c r="E94" s="44" t="s">
        <v>487</v>
      </c>
      <c r="F94" s="92">
        <v>1</v>
      </c>
      <c r="G94" s="205"/>
      <c r="H94" s="92">
        <v>1</v>
      </c>
      <c r="I94" s="204">
        <v>1</v>
      </c>
      <c r="J94" s="92"/>
      <c r="K94" s="268"/>
      <c r="L94" s="294">
        <v>1</v>
      </c>
      <c r="M94" s="93"/>
      <c r="N94" s="350"/>
      <c r="O94" s="94"/>
      <c r="P94" s="95">
        <v>1</v>
      </c>
      <c r="Q94" s="248"/>
    </row>
    <row r="95" spans="1:17" ht="14.25">
      <c r="A95" s="52" t="s">
        <v>818</v>
      </c>
      <c r="B95" s="30" t="s">
        <v>430</v>
      </c>
      <c r="C95" s="30" t="s">
        <v>744</v>
      </c>
      <c r="D95" s="31" t="s">
        <v>745</v>
      </c>
      <c r="E95" s="44" t="s">
        <v>748</v>
      </c>
      <c r="F95" s="92">
        <v>1</v>
      </c>
      <c r="G95" s="205"/>
      <c r="H95" s="92">
        <v>1</v>
      </c>
      <c r="I95" s="204">
        <v>1</v>
      </c>
      <c r="J95" s="92"/>
      <c r="K95" s="268"/>
      <c r="L95" s="93">
        <v>1</v>
      </c>
      <c r="M95" s="93"/>
      <c r="N95" s="350"/>
      <c r="O95" s="94"/>
      <c r="P95" s="95">
        <v>1</v>
      </c>
      <c r="Q95" s="248"/>
    </row>
    <row r="96" spans="1:17" ht="14.25">
      <c r="A96" s="53" t="s">
        <v>775</v>
      </c>
      <c r="B96" s="30" t="s">
        <v>488</v>
      </c>
      <c r="C96" s="30" t="s">
        <v>744</v>
      </c>
      <c r="D96" s="31" t="s">
        <v>745</v>
      </c>
      <c r="E96" s="44" t="s">
        <v>748</v>
      </c>
      <c r="F96" s="92">
        <v>1</v>
      </c>
      <c r="G96" s="205"/>
      <c r="H96" s="92">
        <v>1</v>
      </c>
      <c r="I96" s="204">
        <v>1</v>
      </c>
      <c r="J96" s="92"/>
      <c r="K96" s="268"/>
      <c r="L96" s="93">
        <v>1</v>
      </c>
      <c r="M96" s="93"/>
      <c r="N96" s="350"/>
      <c r="O96" s="94"/>
      <c r="P96" s="95">
        <v>1</v>
      </c>
      <c r="Q96" s="248"/>
    </row>
    <row r="97" spans="1:17" ht="14.25">
      <c r="A97" s="52" t="s">
        <v>819</v>
      </c>
      <c r="B97" s="30" t="s">
        <v>489</v>
      </c>
      <c r="C97" s="30" t="s">
        <v>750</v>
      </c>
      <c r="D97" s="31" t="s">
        <v>745</v>
      </c>
      <c r="E97" s="44" t="s">
        <v>748</v>
      </c>
      <c r="F97" s="92">
        <v>1</v>
      </c>
      <c r="G97" s="205"/>
      <c r="H97" s="92">
        <v>1</v>
      </c>
      <c r="I97" s="204">
        <v>1</v>
      </c>
      <c r="J97" s="92"/>
      <c r="K97" s="268"/>
      <c r="L97" s="93">
        <v>1</v>
      </c>
      <c r="M97" s="93"/>
      <c r="N97" s="350"/>
      <c r="O97" s="94"/>
      <c r="P97" s="95">
        <v>1</v>
      </c>
      <c r="Q97" s="248"/>
    </row>
    <row r="98" spans="1:17" ht="15" thickBot="1">
      <c r="A98" s="54" t="s">
        <v>775</v>
      </c>
      <c r="B98" s="55" t="s">
        <v>820</v>
      </c>
      <c r="C98" s="55" t="s">
        <v>774</v>
      </c>
      <c r="D98" s="56" t="s">
        <v>759</v>
      </c>
      <c r="E98" s="101" t="s">
        <v>0</v>
      </c>
      <c r="F98" s="208">
        <v>1</v>
      </c>
      <c r="G98" s="221">
        <v>1</v>
      </c>
      <c r="H98" s="124">
        <v>1</v>
      </c>
      <c r="I98" s="236"/>
      <c r="J98" s="208"/>
      <c r="K98" s="269"/>
      <c r="L98" s="93">
        <v>1</v>
      </c>
      <c r="M98" s="93"/>
      <c r="N98" s="350"/>
      <c r="O98" s="94"/>
      <c r="P98" s="95">
        <v>1</v>
      </c>
      <c r="Q98" s="248"/>
    </row>
    <row r="99" spans="2:17" ht="15.75" thickBot="1" thickTop="1">
      <c r="B99" s="33"/>
      <c r="C99" s="33"/>
      <c r="D99" s="34"/>
      <c r="E99" s="59">
        <f>SUM(F88:F98)</f>
        <v>10</v>
      </c>
      <c r="F99" s="93"/>
      <c r="G99" s="219"/>
      <c r="H99" s="93"/>
      <c r="I99" s="240"/>
      <c r="J99" s="93"/>
      <c r="K99" s="245"/>
      <c r="L99" s="93"/>
      <c r="M99" s="93"/>
      <c r="N99" s="350"/>
      <c r="O99" s="94"/>
      <c r="P99" s="95"/>
      <c r="Q99" s="248"/>
    </row>
    <row r="100" spans="1:17" ht="15" thickTop="1">
      <c r="A100" s="115"/>
      <c r="B100" s="84" t="s">
        <v>732</v>
      </c>
      <c r="C100" s="116"/>
      <c r="D100" s="117"/>
      <c r="E100" s="118"/>
      <c r="F100" s="217"/>
      <c r="G100" s="230"/>
      <c r="H100" s="217"/>
      <c r="I100" s="249"/>
      <c r="J100" s="217"/>
      <c r="K100" s="283"/>
      <c r="L100" s="93"/>
      <c r="M100" s="93"/>
      <c r="N100" s="350"/>
      <c r="O100" s="94"/>
      <c r="P100" s="95"/>
      <c r="Q100" s="248"/>
    </row>
    <row r="101" spans="1:17" s="379" customFormat="1" ht="14.25">
      <c r="A101" s="67" t="s">
        <v>821</v>
      </c>
      <c r="B101" s="30" t="s">
        <v>822</v>
      </c>
      <c r="C101" s="30" t="s">
        <v>758</v>
      </c>
      <c r="D101" s="31" t="s">
        <v>759</v>
      </c>
      <c r="E101" s="96" t="s">
        <v>41</v>
      </c>
      <c r="F101" s="92">
        <v>1</v>
      </c>
      <c r="G101" s="205">
        <v>1</v>
      </c>
      <c r="H101" s="91">
        <v>1</v>
      </c>
      <c r="I101" s="204"/>
      <c r="J101" s="92"/>
      <c r="K101" s="264"/>
      <c r="L101" s="92">
        <v>1</v>
      </c>
      <c r="M101" s="92"/>
      <c r="N101" s="352"/>
      <c r="O101" s="295"/>
      <c r="P101" s="296">
        <v>1</v>
      </c>
      <c r="Q101" s="244"/>
    </row>
    <row r="102" spans="1:17" s="25" customFormat="1" ht="14.25">
      <c r="A102" s="89" t="s">
        <v>775</v>
      </c>
      <c r="B102" s="30" t="s">
        <v>823</v>
      </c>
      <c r="C102" s="30" t="s">
        <v>750</v>
      </c>
      <c r="D102" s="31" t="s">
        <v>745</v>
      </c>
      <c r="E102" s="96" t="s">
        <v>254</v>
      </c>
      <c r="F102" s="92">
        <v>1</v>
      </c>
      <c r="G102" s="205">
        <v>1</v>
      </c>
      <c r="H102" s="92"/>
      <c r="I102" s="204"/>
      <c r="J102" s="92"/>
      <c r="K102" s="264"/>
      <c r="L102" s="92"/>
      <c r="M102" s="92">
        <v>1</v>
      </c>
      <c r="N102" s="352"/>
      <c r="O102" s="295"/>
      <c r="P102" s="296">
        <v>1</v>
      </c>
      <c r="Q102" s="288"/>
    </row>
    <row r="103" spans="1:17" s="25" customFormat="1" ht="14.25">
      <c r="A103" s="380" t="s">
        <v>824</v>
      </c>
      <c r="B103" s="30" t="s">
        <v>490</v>
      </c>
      <c r="C103" s="30" t="s">
        <v>750</v>
      </c>
      <c r="D103" s="31" t="s">
        <v>745</v>
      </c>
      <c r="E103" s="44" t="s">
        <v>748</v>
      </c>
      <c r="F103" s="92">
        <v>1</v>
      </c>
      <c r="G103" s="205"/>
      <c r="H103" s="92">
        <v>1</v>
      </c>
      <c r="I103" s="204">
        <v>1</v>
      </c>
      <c r="J103" s="92"/>
      <c r="K103" s="264"/>
      <c r="L103" s="92">
        <v>1</v>
      </c>
      <c r="M103" s="92"/>
      <c r="N103" s="352"/>
      <c r="O103" s="295"/>
      <c r="P103" s="296">
        <v>1</v>
      </c>
      <c r="Q103" s="288"/>
    </row>
    <row r="104" spans="1:17" s="25" customFormat="1" ht="14.25">
      <c r="A104" s="89" t="s">
        <v>775</v>
      </c>
      <c r="B104" s="30" t="s">
        <v>825</v>
      </c>
      <c r="C104" s="30" t="s">
        <v>774</v>
      </c>
      <c r="D104" s="31" t="s">
        <v>759</v>
      </c>
      <c r="E104" s="44" t="s">
        <v>1207</v>
      </c>
      <c r="F104" s="92">
        <v>1</v>
      </c>
      <c r="G104" s="205"/>
      <c r="H104" s="92">
        <v>1</v>
      </c>
      <c r="I104" s="204">
        <v>1</v>
      </c>
      <c r="J104" s="92"/>
      <c r="K104" s="264"/>
      <c r="L104" s="92">
        <v>1</v>
      </c>
      <c r="M104" s="92"/>
      <c r="N104" s="352"/>
      <c r="O104" s="295"/>
      <c r="P104" s="296">
        <v>1</v>
      </c>
      <c r="Q104" s="288"/>
    </row>
    <row r="105" spans="1:17" s="25" customFormat="1" ht="14.25">
      <c r="A105" s="67" t="s">
        <v>826</v>
      </c>
      <c r="B105" s="30" t="s">
        <v>827</v>
      </c>
      <c r="C105" s="30" t="s">
        <v>758</v>
      </c>
      <c r="D105" s="31" t="s">
        <v>759</v>
      </c>
      <c r="E105" s="44" t="s">
        <v>748</v>
      </c>
      <c r="F105" s="92">
        <v>1</v>
      </c>
      <c r="G105" s="205"/>
      <c r="H105" s="92">
        <v>1</v>
      </c>
      <c r="I105" s="204">
        <v>1</v>
      </c>
      <c r="J105" s="92"/>
      <c r="K105" s="264"/>
      <c r="L105" s="92">
        <v>1</v>
      </c>
      <c r="M105" s="92"/>
      <c r="N105" s="352"/>
      <c r="O105" s="295"/>
      <c r="P105" s="296">
        <v>1</v>
      </c>
      <c r="Q105" s="288"/>
    </row>
    <row r="106" spans="1:17" s="25" customFormat="1" ht="15" thickBot="1">
      <c r="A106" s="68" t="s">
        <v>828</v>
      </c>
      <c r="B106" s="104" t="s">
        <v>829</v>
      </c>
      <c r="C106" s="69" t="s">
        <v>772</v>
      </c>
      <c r="D106" s="70" t="s">
        <v>759</v>
      </c>
      <c r="E106" s="104" t="s">
        <v>748</v>
      </c>
      <c r="F106" s="206">
        <v>1</v>
      </c>
      <c r="G106" s="218"/>
      <c r="H106" s="206">
        <v>1</v>
      </c>
      <c r="I106" s="233">
        <v>1</v>
      </c>
      <c r="J106" s="206"/>
      <c r="K106" s="265"/>
      <c r="L106" s="92">
        <v>1</v>
      </c>
      <c r="M106" s="92"/>
      <c r="N106" s="352"/>
      <c r="O106" s="295"/>
      <c r="P106" s="296">
        <v>1</v>
      </c>
      <c r="Q106" s="288"/>
    </row>
    <row r="107" spans="2:17" ht="15" thickTop="1">
      <c r="B107" s="33"/>
      <c r="C107" s="33"/>
      <c r="D107" s="34"/>
      <c r="E107" s="59">
        <f>SUM(F101:F106)</f>
        <v>6</v>
      </c>
      <c r="F107" s="93"/>
      <c r="G107" s="219"/>
      <c r="H107" s="93"/>
      <c r="I107" s="240"/>
      <c r="J107" s="93"/>
      <c r="K107" s="245"/>
      <c r="L107" s="93"/>
      <c r="M107" s="93"/>
      <c r="N107" s="350"/>
      <c r="O107" s="94"/>
      <c r="P107" s="95"/>
      <c r="Q107" s="248"/>
    </row>
    <row r="108" spans="6:17" ht="15.75" thickBot="1">
      <c r="F108" s="210"/>
      <c r="G108" s="222"/>
      <c r="H108" s="248"/>
      <c r="I108" s="210"/>
      <c r="J108" s="248"/>
      <c r="K108" s="210"/>
      <c r="L108" s="245"/>
      <c r="M108" s="248"/>
      <c r="N108" s="351"/>
      <c r="O108" s="245"/>
      <c r="P108" s="292"/>
      <c r="Q108" s="248"/>
    </row>
    <row r="109" spans="1:17" ht="15.75" thickTop="1">
      <c r="A109" s="115"/>
      <c r="B109" s="84" t="s">
        <v>830</v>
      </c>
      <c r="C109" s="85"/>
      <c r="D109" s="86"/>
      <c r="E109" s="87"/>
      <c r="F109" s="214"/>
      <c r="G109" s="227"/>
      <c r="H109" s="214"/>
      <c r="I109" s="243"/>
      <c r="J109" s="214"/>
      <c r="K109" s="381"/>
      <c r="L109" s="92"/>
      <c r="M109" s="288"/>
      <c r="N109" s="353"/>
      <c r="O109" s="295"/>
      <c r="P109" s="288"/>
      <c r="Q109" s="288"/>
    </row>
    <row r="110" spans="1:17" ht="14.25">
      <c r="A110" s="67" t="s">
        <v>831</v>
      </c>
      <c r="B110" s="30" t="s">
        <v>832</v>
      </c>
      <c r="C110" s="30" t="s">
        <v>758</v>
      </c>
      <c r="D110" s="31" t="s">
        <v>759</v>
      </c>
      <c r="E110" s="96" t="s">
        <v>1043</v>
      </c>
      <c r="F110" s="92">
        <v>1</v>
      </c>
      <c r="G110" s="205">
        <v>1</v>
      </c>
      <c r="H110" s="92"/>
      <c r="I110" s="204"/>
      <c r="J110" s="92">
        <v>1</v>
      </c>
      <c r="K110" s="264"/>
      <c r="L110" s="92">
        <v>1</v>
      </c>
      <c r="M110" s="92"/>
      <c r="N110" s="352">
        <v>1</v>
      </c>
      <c r="O110" s="295"/>
      <c r="P110" s="296"/>
      <c r="Q110" s="288"/>
    </row>
    <row r="111" spans="1:17" ht="14.25">
      <c r="A111" s="67" t="s">
        <v>833</v>
      </c>
      <c r="B111" s="44" t="s">
        <v>834</v>
      </c>
      <c r="C111" s="30" t="s">
        <v>750</v>
      </c>
      <c r="D111" s="31" t="s">
        <v>745</v>
      </c>
      <c r="E111" s="44" t="s">
        <v>1167</v>
      </c>
      <c r="F111" s="92">
        <v>1</v>
      </c>
      <c r="G111" s="205"/>
      <c r="H111" s="92">
        <v>1</v>
      </c>
      <c r="I111" s="204">
        <v>1</v>
      </c>
      <c r="J111" s="92"/>
      <c r="K111" s="264"/>
      <c r="L111" s="92">
        <v>1</v>
      </c>
      <c r="M111" s="92"/>
      <c r="N111" s="352"/>
      <c r="O111" s="295"/>
      <c r="P111" s="296">
        <v>1</v>
      </c>
      <c r="Q111" s="288"/>
    </row>
    <row r="112" spans="1:17" ht="14.25">
      <c r="A112" s="67"/>
      <c r="B112" s="30"/>
      <c r="C112" s="30"/>
      <c r="D112" s="31"/>
      <c r="E112" s="44" t="s">
        <v>1161</v>
      </c>
      <c r="F112" s="92"/>
      <c r="G112" s="205"/>
      <c r="H112" s="92"/>
      <c r="I112" s="204"/>
      <c r="J112" s="92"/>
      <c r="K112" s="264"/>
      <c r="L112" s="92"/>
      <c r="M112" s="92"/>
      <c r="N112" s="352"/>
      <c r="O112" s="295"/>
      <c r="P112" s="296"/>
      <c r="Q112" s="288"/>
    </row>
    <row r="113" spans="1:17" ht="14.25">
      <c r="A113" s="67" t="s">
        <v>835</v>
      </c>
      <c r="B113" s="30" t="s">
        <v>836</v>
      </c>
      <c r="C113" s="30" t="s">
        <v>758</v>
      </c>
      <c r="D113" s="31" t="s">
        <v>759</v>
      </c>
      <c r="E113" s="44" t="s">
        <v>796</v>
      </c>
      <c r="F113" s="92">
        <v>1</v>
      </c>
      <c r="G113" s="205"/>
      <c r="H113" s="92">
        <v>1</v>
      </c>
      <c r="I113" s="204">
        <v>1</v>
      </c>
      <c r="J113" s="92"/>
      <c r="K113" s="264"/>
      <c r="L113" s="92">
        <v>1</v>
      </c>
      <c r="M113" s="92"/>
      <c r="N113" s="352"/>
      <c r="O113" s="295"/>
      <c r="P113" s="296">
        <v>1</v>
      </c>
      <c r="Q113" s="288"/>
    </row>
    <row r="114" spans="1:17" ht="14.25">
      <c r="A114" s="67" t="s">
        <v>838</v>
      </c>
      <c r="B114" s="30" t="s">
        <v>839</v>
      </c>
      <c r="C114" s="30" t="s">
        <v>758</v>
      </c>
      <c r="D114" s="31" t="s">
        <v>759</v>
      </c>
      <c r="E114" s="96" t="s">
        <v>1444</v>
      </c>
      <c r="F114" s="92">
        <v>1</v>
      </c>
      <c r="G114" s="205">
        <v>1</v>
      </c>
      <c r="H114" s="92"/>
      <c r="I114" s="204"/>
      <c r="J114" s="92"/>
      <c r="K114" s="264"/>
      <c r="L114" s="92">
        <v>1</v>
      </c>
      <c r="M114" s="92"/>
      <c r="N114" s="352"/>
      <c r="O114" s="295"/>
      <c r="P114" s="296">
        <v>1</v>
      </c>
      <c r="Q114" s="288"/>
    </row>
    <row r="115" spans="1:17" ht="14.25">
      <c r="A115" s="67" t="s">
        <v>837</v>
      </c>
      <c r="B115" s="30" t="s">
        <v>491</v>
      </c>
      <c r="C115" s="30" t="s">
        <v>744</v>
      </c>
      <c r="D115" s="31" t="s">
        <v>745</v>
      </c>
      <c r="E115" s="44" t="s">
        <v>492</v>
      </c>
      <c r="F115" s="92">
        <v>1</v>
      </c>
      <c r="G115" s="205"/>
      <c r="H115" s="92">
        <v>1</v>
      </c>
      <c r="I115" s="204">
        <v>1</v>
      </c>
      <c r="J115" s="92"/>
      <c r="K115" s="264"/>
      <c r="L115" s="92">
        <v>1</v>
      </c>
      <c r="M115" s="92"/>
      <c r="N115" s="352"/>
      <c r="O115" s="295"/>
      <c r="P115" s="296">
        <v>1</v>
      </c>
      <c r="Q115" s="288"/>
    </row>
    <row r="116" spans="1:17" ht="14.25">
      <c r="A116" s="89" t="s">
        <v>775</v>
      </c>
      <c r="B116" s="30" t="s">
        <v>840</v>
      </c>
      <c r="C116" s="30" t="s">
        <v>744</v>
      </c>
      <c r="D116" s="31" t="s">
        <v>745</v>
      </c>
      <c r="E116" s="96" t="s">
        <v>53</v>
      </c>
      <c r="F116" s="92">
        <v>1</v>
      </c>
      <c r="G116" s="205">
        <v>1</v>
      </c>
      <c r="H116" s="91">
        <v>1</v>
      </c>
      <c r="I116" s="244"/>
      <c r="J116" s="92"/>
      <c r="K116" s="264"/>
      <c r="L116" s="92">
        <v>1</v>
      </c>
      <c r="M116" s="92"/>
      <c r="N116" s="352"/>
      <c r="O116" s="295"/>
      <c r="P116" s="296">
        <v>1</v>
      </c>
      <c r="Q116" s="244"/>
    </row>
    <row r="117" spans="1:17" ht="14.25">
      <c r="A117" s="67" t="s">
        <v>1309</v>
      </c>
      <c r="B117" s="2" t="s">
        <v>1310</v>
      </c>
      <c r="C117" s="2" t="s">
        <v>772</v>
      </c>
      <c r="D117" s="7" t="s">
        <v>759</v>
      </c>
      <c r="E117" s="195" t="s">
        <v>496</v>
      </c>
      <c r="F117" s="203">
        <v>1</v>
      </c>
      <c r="G117" s="205"/>
      <c r="H117" s="92"/>
      <c r="I117" s="92"/>
      <c r="J117" s="92">
        <v>1</v>
      </c>
      <c r="K117" s="264">
        <v>1</v>
      </c>
      <c r="L117" s="92">
        <v>1</v>
      </c>
      <c r="M117" s="244"/>
      <c r="N117" s="352"/>
      <c r="O117" s="295">
        <v>1</v>
      </c>
      <c r="P117" s="296">
        <v>1</v>
      </c>
      <c r="Q117" s="288"/>
    </row>
    <row r="118" spans="1:17" ht="14.25">
      <c r="A118" s="67" t="s">
        <v>841</v>
      </c>
      <c r="B118" s="2" t="s">
        <v>801</v>
      </c>
      <c r="C118" s="30" t="s">
        <v>758</v>
      </c>
      <c r="D118" s="7" t="s">
        <v>759</v>
      </c>
      <c r="E118" s="10" t="s">
        <v>796</v>
      </c>
      <c r="F118" s="203">
        <v>1</v>
      </c>
      <c r="G118" s="205"/>
      <c r="H118" s="92">
        <v>1</v>
      </c>
      <c r="I118" s="204">
        <v>1</v>
      </c>
      <c r="J118" s="92"/>
      <c r="K118" s="264"/>
      <c r="L118" s="92">
        <v>1</v>
      </c>
      <c r="M118" s="92"/>
      <c r="N118" s="352"/>
      <c r="O118" s="295"/>
      <c r="P118" s="296">
        <v>1</v>
      </c>
      <c r="Q118" s="288"/>
    </row>
    <row r="119" spans="1:17" ht="14.25">
      <c r="A119" s="67" t="s">
        <v>842</v>
      </c>
      <c r="B119" s="2" t="s">
        <v>215</v>
      </c>
      <c r="C119" s="2" t="s">
        <v>772</v>
      </c>
      <c r="D119" s="7" t="s">
        <v>759</v>
      </c>
      <c r="E119" s="10" t="s">
        <v>748</v>
      </c>
      <c r="F119" s="203">
        <v>1</v>
      </c>
      <c r="G119" s="205"/>
      <c r="H119" s="92">
        <v>1</v>
      </c>
      <c r="I119" s="204">
        <v>1</v>
      </c>
      <c r="J119" s="92"/>
      <c r="K119" s="264"/>
      <c r="L119" s="92">
        <v>1</v>
      </c>
      <c r="M119" s="92"/>
      <c r="N119" s="352"/>
      <c r="O119" s="295"/>
      <c r="P119" s="296">
        <v>1</v>
      </c>
      <c r="Q119" s="288"/>
    </row>
    <row r="120" spans="1:17" ht="14.25">
      <c r="A120" s="67" t="s">
        <v>843</v>
      </c>
      <c r="B120" s="30" t="s">
        <v>497</v>
      </c>
      <c r="C120" s="30" t="s">
        <v>774</v>
      </c>
      <c r="D120" s="31" t="s">
        <v>759</v>
      </c>
      <c r="E120" s="198" t="s">
        <v>1422</v>
      </c>
      <c r="F120" s="92">
        <v>1</v>
      </c>
      <c r="G120" s="205">
        <v>1</v>
      </c>
      <c r="H120" s="92"/>
      <c r="I120" s="204"/>
      <c r="J120" s="92">
        <v>1</v>
      </c>
      <c r="K120" s="264"/>
      <c r="L120" s="297">
        <v>1</v>
      </c>
      <c r="M120" s="92"/>
      <c r="N120" s="352">
        <v>1</v>
      </c>
      <c r="O120" s="295"/>
      <c r="P120" s="296"/>
      <c r="Q120" s="288"/>
    </row>
    <row r="121" spans="1:17" ht="15" thickBot="1">
      <c r="A121" s="68"/>
      <c r="B121" s="69"/>
      <c r="C121" s="69"/>
      <c r="D121" s="70"/>
      <c r="E121" s="199" t="s">
        <v>1423</v>
      </c>
      <c r="F121" s="206"/>
      <c r="G121" s="218"/>
      <c r="H121" s="206"/>
      <c r="I121" s="233"/>
      <c r="J121" s="206"/>
      <c r="K121" s="265"/>
      <c r="L121" s="92">
        <v>1</v>
      </c>
      <c r="M121" s="92"/>
      <c r="N121" s="352"/>
      <c r="O121" s="295"/>
      <c r="P121" s="296"/>
      <c r="Q121" s="288"/>
    </row>
    <row r="122" spans="5:17" ht="15.75" thickTop="1">
      <c r="E122" s="59">
        <f>SUM(F109:F120)</f>
        <v>10</v>
      </c>
      <c r="F122" s="210"/>
      <c r="G122" s="222"/>
      <c r="H122" s="210"/>
      <c r="I122" s="238"/>
      <c r="J122" s="210"/>
      <c r="K122" s="248"/>
      <c r="L122" s="93"/>
      <c r="M122" s="248"/>
      <c r="N122" s="351"/>
      <c r="O122" s="94"/>
      <c r="P122" s="248"/>
      <c r="Q122" s="248"/>
    </row>
    <row r="123" spans="2:17" ht="15" thickBot="1">
      <c r="B123" s="45" t="s">
        <v>830</v>
      </c>
      <c r="C123" s="33"/>
      <c r="D123" s="34"/>
      <c r="F123" s="93"/>
      <c r="G123" s="219"/>
      <c r="H123" s="93"/>
      <c r="I123" s="234"/>
      <c r="J123" s="93"/>
      <c r="K123" s="266"/>
      <c r="L123" s="93"/>
      <c r="M123" s="93"/>
      <c r="N123" s="350"/>
      <c r="O123" s="94"/>
      <c r="P123" s="95"/>
      <c r="Q123" s="248"/>
    </row>
    <row r="124" spans="1:17" ht="14.25">
      <c r="A124" s="20" t="s">
        <v>844</v>
      </c>
      <c r="B124" s="40" t="s">
        <v>845</v>
      </c>
      <c r="C124" s="40" t="s">
        <v>846</v>
      </c>
      <c r="D124" s="41" t="s">
        <v>847</v>
      </c>
      <c r="E124" s="178" t="s">
        <v>54</v>
      </c>
      <c r="F124" s="212">
        <v>1</v>
      </c>
      <c r="G124" s="225">
        <v>1</v>
      </c>
      <c r="H124" s="212"/>
      <c r="I124" s="241"/>
      <c r="J124" s="212"/>
      <c r="K124" s="274"/>
      <c r="L124" s="93">
        <v>1</v>
      </c>
      <c r="M124" s="93"/>
      <c r="N124" s="350"/>
      <c r="O124" s="94"/>
      <c r="P124" s="95">
        <v>1</v>
      </c>
      <c r="Q124" s="248"/>
    </row>
    <row r="125" spans="1:17" ht="14.25">
      <c r="A125" s="21" t="s">
        <v>848</v>
      </c>
      <c r="B125" s="30" t="s">
        <v>849</v>
      </c>
      <c r="C125" s="30" t="s">
        <v>774</v>
      </c>
      <c r="D125" s="31" t="s">
        <v>759</v>
      </c>
      <c r="E125" s="44" t="s">
        <v>748</v>
      </c>
      <c r="F125" s="92">
        <v>1</v>
      </c>
      <c r="G125" s="205"/>
      <c r="H125" s="92">
        <v>1</v>
      </c>
      <c r="I125" s="204">
        <v>1</v>
      </c>
      <c r="J125" s="92"/>
      <c r="K125" s="275"/>
      <c r="L125" s="93">
        <v>1</v>
      </c>
      <c r="M125" s="93"/>
      <c r="N125" s="350"/>
      <c r="O125" s="94"/>
      <c r="P125" s="95">
        <v>1</v>
      </c>
      <c r="Q125" s="248"/>
    </row>
    <row r="126" spans="1:17" ht="14.25">
      <c r="A126" s="21" t="s">
        <v>850</v>
      </c>
      <c r="B126" s="30" t="s">
        <v>851</v>
      </c>
      <c r="C126" s="30" t="s">
        <v>852</v>
      </c>
      <c r="D126" s="31" t="s">
        <v>853</v>
      </c>
      <c r="E126" s="195" t="s">
        <v>1356</v>
      </c>
      <c r="F126" s="92">
        <v>1</v>
      </c>
      <c r="G126" s="205"/>
      <c r="H126" s="92"/>
      <c r="I126" s="204"/>
      <c r="J126" s="92">
        <v>1</v>
      </c>
      <c r="K126" s="275">
        <v>1</v>
      </c>
      <c r="L126" s="93">
        <v>1</v>
      </c>
      <c r="M126" s="93"/>
      <c r="N126" s="350"/>
      <c r="O126" s="94">
        <v>1</v>
      </c>
      <c r="P126" s="95">
        <v>1</v>
      </c>
      <c r="Q126" s="248"/>
    </row>
    <row r="127" spans="1:17" ht="14.25">
      <c r="A127" s="21" t="s">
        <v>854</v>
      </c>
      <c r="B127" s="44" t="s">
        <v>855</v>
      </c>
      <c r="C127" s="30" t="s">
        <v>856</v>
      </c>
      <c r="D127" s="31" t="s">
        <v>847</v>
      </c>
      <c r="E127" s="44" t="s">
        <v>748</v>
      </c>
      <c r="F127" s="92">
        <v>1</v>
      </c>
      <c r="G127" s="205"/>
      <c r="H127" s="92">
        <v>1</v>
      </c>
      <c r="I127" s="204">
        <v>1</v>
      </c>
      <c r="J127" s="92"/>
      <c r="K127" s="275"/>
      <c r="L127" s="93">
        <v>1</v>
      </c>
      <c r="M127" s="93"/>
      <c r="N127" s="350"/>
      <c r="O127" s="94"/>
      <c r="P127" s="95">
        <v>1</v>
      </c>
      <c r="Q127" s="248"/>
    </row>
    <row r="128" spans="1:17" ht="14.25">
      <c r="A128" s="21" t="s">
        <v>857</v>
      </c>
      <c r="B128" s="30" t="s">
        <v>858</v>
      </c>
      <c r="C128" s="30" t="s">
        <v>859</v>
      </c>
      <c r="D128" s="31" t="s">
        <v>853</v>
      </c>
      <c r="E128" s="44" t="s">
        <v>748</v>
      </c>
      <c r="F128" s="92">
        <v>1</v>
      </c>
      <c r="G128" s="205"/>
      <c r="H128" s="92">
        <v>1</v>
      </c>
      <c r="I128" s="204">
        <v>1</v>
      </c>
      <c r="J128" s="92"/>
      <c r="K128" s="275"/>
      <c r="L128" s="93">
        <v>1</v>
      </c>
      <c r="M128" s="93"/>
      <c r="N128" s="350"/>
      <c r="O128" s="94"/>
      <c r="P128" s="95">
        <v>1</v>
      </c>
      <c r="Q128" s="248"/>
    </row>
    <row r="129" spans="1:17" ht="14.25">
      <c r="A129" s="21" t="s">
        <v>860</v>
      </c>
      <c r="B129" s="30" t="s">
        <v>861</v>
      </c>
      <c r="C129" s="30" t="s">
        <v>846</v>
      </c>
      <c r="D129" s="31" t="s">
        <v>847</v>
      </c>
      <c r="E129" s="96" t="s">
        <v>1444</v>
      </c>
      <c r="F129" s="92">
        <v>1</v>
      </c>
      <c r="G129" s="205">
        <v>1</v>
      </c>
      <c r="H129" s="92"/>
      <c r="I129" s="204"/>
      <c r="J129" s="92"/>
      <c r="K129" s="275"/>
      <c r="L129" s="93">
        <v>1</v>
      </c>
      <c r="M129" s="93"/>
      <c r="N129" s="350"/>
      <c r="O129" s="94"/>
      <c r="P129" s="95">
        <v>1</v>
      </c>
      <c r="Q129" s="248"/>
    </row>
    <row r="130" spans="1:17" ht="14.25">
      <c r="A130" s="22" t="s">
        <v>775</v>
      </c>
      <c r="B130" s="30" t="s">
        <v>863</v>
      </c>
      <c r="C130" s="30" t="s">
        <v>846</v>
      </c>
      <c r="D130" s="31" t="s">
        <v>847</v>
      </c>
      <c r="E130" s="96" t="s">
        <v>1444</v>
      </c>
      <c r="F130" s="92">
        <v>1</v>
      </c>
      <c r="G130" s="205">
        <v>1</v>
      </c>
      <c r="H130" s="92"/>
      <c r="I130" s="204"/>
      <c r="J130" s="92"/>
      <c r="K130" s="275"/>
      <c r="L130" s="93">
        <v>1</v>
      </c>
      <c r="M130" s="93"/>
      <c r="N130" s="350"/>
      <c r="O130" s="94"/>
      <c r="P130" s="95">
        <v>1</v>
      </c>
      <c r="Q130" s="248"/>
    </row>
    <row r="131" spans="1:17" ht="14.25">
      <c r="A131" s="21" t="s">
        <v>864</v>
      </c>
      <c r="B131" s="30" t="s">
        <v>1210</v>
      </c>
      <c r="C131" s="30" t="s">
        <v>846</v>
      </c>
      <c r="D131" s="31" t="s">
        <v>847</v>
      </c>
      <c r="E131" s="96" t="s">
        <v>55</v>
      </c>
      <c r="F131" s="92">
        <v>1</v>
      </c>
      <c r="G131" s="205">
        <v>1</v>
      </c>
      <c r="H131" s="92"/>
      <c r="I131" s="204"/>
      <c r="J131" s="92"/>
      <c r="K131" s="275"/>
      <c r="L131" s="294">
        <v>1</v>
      </c>
      <c r="M131" s="93"/>
      <c r="N131" s="350"/>
      <c r="O131" s="94"/>
      <c r="P131" s="95">
        <v>1</v>
      </c>
      <c r="Q131" s="248"/>
    </row>
    <row r="132" spans="1:17" ht="14.25">
      <c r="A132" s="21" t="s">
        <v>865</v>
      </c>
      <c r="B132" s="30" t="s">
        <v>1202</v>
      </c>
      <c r="C132" s="30" t="s">
        <v>866</v>
      </c>
      <c r="D132" s="31" t="s">
        <v>853</v>
      </c>
      <c r="E132" s="96" t="s">
        <v>56</v>
      </c>
      <c r="F132" s="92">
        <v>1</v>
      </c>
      <c r="G132" s="205">
        <v>1</v>
      </c>
      <c r="H132" s="92"/>
      <c r="I132" s="204"/>
      <c r="J132" s="92"/>
      <c r="K132" s="275"/>
      <c r="L132" s="93"/>
      <c r="M132" s="93"/>
      <c r="N132" s="350"/>
      <c r="O132" s="93"/>
      <c r="P132" s="95"/>
      <c r="Q132" s="298">
        <v>1</v>
      </c>
    </row>
    <row r="133" spans="1:17" ht="14.25">
      <c r="A133" s="89" t="s">
        <v>775</v>
      </c>
      <c r="B133" s="30" t="s">
        <v>1352</v>
      </c>
      <c r="C133" s="30" t="s">
        <v>866</v>
      </c>
      <c r="D133" s="31" t="s">
        <v>853</v>
      </c>
      <c r="E133" s="44" t="s">
        <v>216</v>
      </c>
      <c r="F133" s="92">
        <v>1</v>
      </c>
      <c r="G133" s="205"/>
      <c r="H133" s="92">
        <v>1</v>
      </c>
      <c r="I133" s="204">
        <v>1</v>
      </c>
      <c r="J133" s="92"/>
      <c r="K133" s="275"/>
      <c r="L133" s="93"/>
      <c r="M133" s="93"/>
      <c r="N133" s="350"/>
      <c r="O133" s="93"/>
      <c r="P133" s="95"/>
      <c r="Q133" s="298">
        <v>1</v>
      </c>
    </row>
    <row r="134" spans="1:17" ht="15" thickBot="1">
      <c r="A134" s="23" t="s">
        <v>867</v>
      </c>
      <c r="B134" s="37" t="s">
        <v>868</v>
      </c>
      <c r="C134" s="37" t="s">
        <v>852</v>
      </c>
      <c r="D134" s="38" t="s">
        <v>853</v>
      </c>
      <c r="E134" s="179" t="s">
        <v>1443</v>
      </c>
      <c r="F134" s="213">
        <v>1</v>
      </c>
      <c r="G134" s="226">
        <v>1</v>
      </c>
      <c r="H134" s="213"/>
      <c r="I134" s="242"/>
      <c r="J134" s="213"/>
      <c r="K134" s="276"/>
      <c r="L134" s="93">
        <v>1</v>
      </c>
      <c r="M134" s="93"/>
      <c r="N134" s="350"/>
      <c r="O134" s="94"/>
      <c r="P134" s="95">
        <v>1</v>
      </c>
      <c r="Q134" s="248"/>
    </row>
    <row r="135" spans="2:17" ht="14.25">
      <c r="B135" s="33"/>
      <c r="C135" s="33"/>
      <c r="D135" s="34"/>
      <c r="E135" s="59">
        <f>SUM(F124:F134)</f>
        <v>11</v>
      </c>
      <c r="F135" s="93"/>
      <c r="G135" s="219"/>
      <c r="H135" s="93"/>
      <c r="I135" s="240"/>
      <c r="J135" s="93"/>
      <c r="K135" s="245"/>
      <c r="L135" s="93"/>
      <c r="M135" s="93"/>
      <c r="N135" s="350"/>
      <c r="O135" s="94"/>
      <c r="P135" s="95"/>
      <c r="Q135" s="248"/>
    </row>
    <row r="136" spans="2:17" ht="15" thickBot="1">
      <c r="B136" s="45" t="s">
        <v>830</v>
      </c>
      <c r="C136" s="33"/>
      <c r="D136" s="34"/>
      <c r="E136" s="59"/>
      <c r="F136" s="93"/>
      <c r="G136" s="219"/>
      <c r="H136" s="93"/>
      <c r="I136" s="234"/>
      <c r="J136" s="93"/>
      <c r="K136" s="266"/>
      <c r="L136" s="93"/>
      <c r="M136" s="93"/>
      <c r="N136" s="350"/>
      <c r="O136" s="94"/>
      <c r="P136" s="95"/>
      <c r="Q136" s="248"/>
    </row>
    <row r="137" spans="1:17" ht="14.25">
      <c r="A137" s="20" t="s">
        <v>869</v>
      </c>
      <c r="B137" s="47" t="s">
        <v>870</v>
      </c>
      <c r="C137" s="40" t="s">
        <v>856</v>
      </c>
      <c r="D137" s="41" t="s">
        <v>847</v>
      </c>
      <c r="E137" s="47" t="s">
        <v>748</v>
      </c>
      <c r="F137" s="212">
        <v>1</v>
      </c>
      <c r="G137" s="225"/>
      <c r="H137" s="212">
        <v>1</v>
      </c>
      <c r="I137" s="241">
        <v>1</v>
      </c>
      <c r="J137" s="212"/>
      <c r="K137" s="274"/>
      <c r="L137" s="93">
        <v>1</v>
      </c>
      <c r="M137" s="93"/>
      <c r="N137" s="350"/>
      <c r="O137" s="94"/>
      <c r="P137" s="95">
        <v>1</v>
      </c>
      <c r="Q137" s="248"/>
    </row>
    <row r="138" spans="1:17" ht="14.25">
      <c r="A138" s="22" t="s">
        <v>775</v>
      </c>
      <c r="B138" s="30" t="s">
        <v>872</v>
      </c>
      <c r="C138" s="30" t="s">
        <v>852</v>
      </c>
      <c r="D138" s="31" t="s">
        <v>853</v>
      </c>
      <c r="E138" s="44" t="s">
        <v>748</v>
      </c>
      <c r="F138" s="92">
        <v>1</v>
      </c>
      <c r="G138" s="205"/>
      <c r="H138" s="92">
        <v>1</v>
      </c>
      <c r="I138" s="204">
        <v>1</v>
      </c>
      <c r="J138" s="92"/>
      <c r="K138" s="275"/>
      <c r="L138" s="93">
        <v>1</v>
      </c>
      <c r="M138" s="93"/>
      <c r="N138" s="350"/>
      <c r="O138" s="94"/>
      <c r="P138" s="95">
        <v>1</v>
      </c>
      <c r="Q138" s="248"/>
    </row>
    <row r="139" spans="1:17" ht="14.25">
      <c r="A139" s="21" t="s">
        <v>871</v>
      </c>
      <c r="B139" s="30" t="s">
        <v>873</v>
      </c>
      <c r="C139" s="30" t="s">
        <v>846</v>
      </c>
      <c r="D139" s="31" t="s">
        <v>847</v>
      </c>
      <c r="E139" s="44" t="s">
        <v>1331</v>
      </c>
      <c r="F139" s="92">
        <v>1</v>
      </c>
      <c r="G139" s="205">
        <v>1</v>
      </c>
      <c r="H139" s="92"/>
      <c r="I139" s="204"/>
      <c r="J139" s="92"/>
      <c r="K139" s="275"/>
      <c r="L139" s="93">
        <v>1</v>
      </c>
      <c r="M139" s="93"/>
      <c r="N139" s="350"/>
      <c r="O139" s="94"/>
      <c r="P139" s="95">
        <v>1</v>
      </c>
      <c r="Q139" s="248"/>
    </row>
    <row r="140" spans="1:17" ht="14.25">
      <c r="A140" s="22" t="s">
        <v>775</v>
      </c>
      <c r="B140" s="2" t="s">
        <v>878</v>
      </c>
      <c r="C140" s="2" t="s">
        <v>859</v>
      </c>
      <c r="D140" s="7" t="s">
        <v>853</v>
      </c>
      <c r="E140" s="195" t="s">
        <v>1421</v>
      </c>
      <c r="F140" s="203">
        <v>1</v>
      </c>
      <c r="G140" s="205">
        <v>1</v>
      </c>
      <c r="H140" s="92"/>
      <c r="I140" s="204"/>
      <c r="J140" s="92">
        <v>1</v>
      </c>
      <c r="K140" s="275"/>
      <c r="L140" s="93">
        <v>1</v>
      </c>
      <c r="M140" s="93"/>
      <c r="N140" s="350"/>
      <c r="O140" s="94">
        <v>1</v>
      </c>
      <c r="P140" s="95">
        <v>1</v>
      </c>
      <c r="Q140" s="248"/>
    </row>
    <row r="141" spans="1:17" ht="14.25">
      <c r="A141" s="21" t="s">
        <v>880</v>
      </c>
      <c r="B141" s="10" t="s">
        <v>879</v>
      </c>
      <c r="C141" s="2" t="s">
        <v>852</v>
      </c>
      <c r="D141" s="7" t="s">
        <v>853</v>
      </c>
      <c r="E141" s="195" t="s">
        <v>1171</v>
      </c>
      <c r="F141" s="203">
        <v>1</v>
      </c>
      <c r="G141" s="205"/>
      <c r="H141" s="92"/>
      <c r="I141" s="204"/>
      <c r="J141" s="92">
        <v>1</v>
      </c>
      <c r="K141" s="275">
        <v>1</v>
      </c>
      <c r="L141" s="93">
        <v>1</v>
      </c>
      <c r="M141" s="93"/>
      <c r="N141" s="350"/>
      <c r="O141" s="94">
        <v>1</v>
      </c>
      <c r="P141" s="95">
        <v>1</v>
      </c>
      <c r="Q141" s="248"/>
    </row>
    <row r="142" spans="1:17" ht="14.25">
      <c r="A142" s="21" t="s">
        <v>882</v>
      </c>
      <c r="B142" s="2" t="s">
        <v>881</v>
      </c>
      <c r="C142" s="2" t="s">
        <v>859</v>
      </c>
      <c r="D142" s="7" t="s">
        <v>853</v>
      </c>
      <c r="E142" s="200" t="s">
        <v>1169</v>
      </c>
      <c r="F142" s="203">
        <v>1</v>
      </c>
      <c r="G142" s="205"/>
      <c r="H142" s="92"/>
      <c r="I142" s="204"/>
      <c r="J142" s="92">
        <v>1</v>
      </c>
      <c r="K142" s="275">
        <v>1</v>
      </c>
      <c r="L142" s="93">
        <v>1</v>
      </c>
      <c r="M142" s="93"/>
      <c r="N142" s="350">
        <v>1</v>
      </c>
      <c r="O142" s="94"/>
      <c r="P142" s="95"/>
      <c r="Q142" s="248"/>
    </row>
    <row r="143" spans="1:17" ht="14.25">
      <c r="A143" s="21" t="s">
        <v>883</v>
      </c>
      <c r="B143" s="2" t="s">
        <v>884</v>
      </c>
      <c r="C143" s="2" t="s">
        <v>859</v>
      </c>
      <c r="D143" s="7" t="s">
        <v>853</v>
      </c>
      <c r="E143" s="200" t="s">
        <v>1170</v>
      </c>
      <c r="F143" s="203">
        <v>1</v>
      </c>
      <c r="G143" s="205"/>
      <c r="H143" s="92"/>
      <c r="I143" s="204"/>
      <c r="J143" s="92">
        <v>1</v>
      </c>
      <c r="K143" s="275">
        <v>1</v>
      </c>
      <c r="L143" s="93">
        <v>1</v>
      </c>
      <c r="M143" s="93"/>
      <c r="N143" s="350">
        <v>1</v>
      </c>
      <c r="O143" s="94"/>
      <c r="P143" s="95"/>
      <c r="Q143" s="248"/>
    </row>
    <row r="144" spans="1:17" ht="14.25">
      <c r="A144" s="22" t="s">
        <v>775</v>
      </c>
      <c r="B144" s="2" t="s">
        <v>885</v>
      </c>
      <c r="C144" s="2" t="s">
        <v>866</v>
      </c>
      <c r="D144" s="7" t="s">
        <v>853</v>
      </c>
      <c r="E144" s="10" t="s">
        <v>1162</v>
      </c>
      <c r="F144" s="203">
        <v>1</v>
      </c>
      <c r="G144" s="205"/>
      <c r="H144" s="92">
        <v>1</v>
      </c>
      <c r="I144" s="204">
        <v>1</v>
      </c>
      <c r="J144" s="92"/>
      <c r="K144" s="275"/>
      <c r="L144" s="93">
        <v>1</v>
      </c>
      <c r="M144" s="93"/>
      <c r="N144" s="350"/>
      <c r="O144" s="94"/>
      <c r="P144" s="95">
        <v>1</v>
      </c>
      <c r="Q144" s="248"/>
    </row>
    <row r="145" spans="1:17" ht="14.25">
      <c r="A145" s="21" t="s">
        <v>740</v>
      </c>
      <c r="B145" s="44" t="s">
        <v>886</v>
      </c>
      <c r="C145" s="30" t="s">
        <v>856</v>
      </c>
      <c r="D145" s="31" t="s">
        <v>847</v>
      </c>
      <c r="E145" s="44" t="s">
        <v>1442</v>
      </c>
      <c r="F145" s="256">
        <v>1</v>
      </c>
      <c r="G145" s="205">
        <v>1</v>
      </c>
      <c r="H145" s="92"/>
      <c r="I145" s="204"/>
      <c r="J145" s="92"/>
      <c r="K145" s="275"/>
      <c r="L145" s="93">
        <v>1</v>
      </c>
      <c r="M145" s="93"/>
      <c r="N145" s="350"/>
      <c r="O145" s="94"/>
      <c r="P145" s="95">
        <v>1</v>
      </c>
      <c r="Q145" s="248"/>
    </row>
    <row r="146" spans="1:17" ht="14.25">
      <c r="A146" s="22" t="s">
        <v>775</v>
      </c>
      <c r="B146" s="2" t="s">
        <v>887</v>
      </c>
      <c r="C146" s="2" t="s">
        <v>856</v>
      </c>
      <c r="D146" s="7" t="s">
        <v>847</v>
      </c>
      <c r="E146" s="65" t="s">
        <v>1441</v>
      </c>
      <c r="F146" s="203">
        <v>1</v>
      </c>
      <c r="G146" s="205">
        <v>1</v>
      </c>
      <c r="H146" s="91">
        <v>1</v>
      </c>
      <c r="I146" s="204"/>
      <c r="J146" s="92"/>
      <c r="K146" s="275"/>
      <c r="L146" s="93">
        <v>1</v>
      </c>
      <c r="M146" s="93"/>
      <c r="N146" s="350"/>
      <c r="O146" s="94"/>
      <c r="P146" s="95">
        <v>1</v>
      </c>
      <c r="Q146" s="248"/>
    </row>
    <row r="147" spans="1:17" ht="14.25">
      <c r="A147" s="22" t="s">
        <v>775</v>
      </c>
      <c r="B147" s="10" t="s">
        <v>888</v>
      </c>
      <c r="C147" s="2" t="s">
        <v>856</v>
      </c>
      <c r="D147" s="7" t="s">
        <v>847</v>
      </c>
      <c r="E147" s="10" t="s">
        <v>889</v>
      </c>
      <c r="F147" s="203">
        <v>1</v>
      </c>
      <c r="G147" s="205"/>
      <c r="H147" s="92">
        <v>1</v>
      </c>
      <c r="I147" s="204">
        <v>1</v>
      </c>
      <c r="J147" s="92"/>
      <c r="K147" s="275"/>
      <c r="L147" s="294">
        <v>1</v>
      </c>
      <c r="M147" s="93"/>
      <c r="N147" s="350"/>
      <c r="O147" s="94"/>
      <c r="P147" s="95">
        <v>1</v>
      </c>
      <c r="Q147" s="248"/>
    </row>
    <row r="148" spans="1:17" ht="14.25">
      <c r="A148" s="22" t="s">
        <v>775</v>
      </c>
      <c r="B148" s="2" t="s">
        <v>890</v>
      </c>
      <c r="C148" s="2" t="s">
        <v>852</v>
      </c>
      <c r="D148" s="7" t="s">
        <v>853</v>
      </c>
      <c r="E148" s="10" t="s">
        <v>748</v>
      </c>
      <c r="F148" s="203">
        <v>1</v>
      </c>
      <c r="G148" s="205"/>
      <c r="H148" s="92">
        <v>1</v>
      </c>
      <c r="I148" s="204">
        <v>1</v>
      </c>
      <c r="J148" s="92"/>
      <c r="K148" s="275"/>
      <c r="L148" s="93">
        <v>1</v>
      </c>
      <c r="M148" s="93"/>
      <c r="N148" s="350"/>
      <c r="O148" s="94"/>
      <c r="P148" s="95">
        <v>1</v>
      </c>
      <c r="Q148" s="248"/>
    </row>
    <row r="149" spans="1:17" ht="14.25">
      <c r="A149" s="22" t="s">
        <v>775</v>
      </c>
      <c r="B149" s="2" t="s">
        <v>891</v>
      </c>
      <c r="C149" s="2" t="s">
        <v>866</v>
      </c>
      <c r="D149" s="7" t="s">
        <v>853</v>
      </c>
      <c r="E149" s="10" t="s">
        <v>748</v>
      </c>
      <c r="F149" s="203">
        <v>1</v>
      </c>
      <c r="G149" s="205"/>
      <c r="H149" s="92">
        <v>1</v>
      </c>
      <c r="I149" s="204">
        <v>1</v>
      </c>
      <c r="J149" s="92"/>
      <c r="K149" s="275"/>
      <c r="L149" s="93">
        <v>1</v>
      </c>
      <c r="M149" s="93"/>
      <c r="N149" s="350"/>
      <c r="O149" s="94"/>
      <c r="P149" s="95">
        <v>1</v>
      </c>
      <c r="Q149" s="248"/>
    </row>
    <row r="150" spans="1:17" ht="14.25">
      <c r="A150" s="22" t="s">
        <v>775</v>
      </c>
      <c r="B150" s="2" t="s">
        <v>892</v>
      </c>
      <c r="C150" s="2" t="s">
        <v>866</v>
      </c>
      <c r="D150" s="7" t="s">
        <v>853</v>
      </c>
      <c r="E150" s="200" t="s">
        <v>893</v>
      </c>
      <c r="F150" s="203">
        <v>2</v>
      </c>
      <c r="G150" s="205"/>
      <c r="H150" s="92"/>
      <c r="I150" s="204"/>
      <c r="J150" s="92">
        <v>1</v>
      </c>
      <c r="K150" s="275">
        <v>1</v>
      </c>
      <c r="L150" s="294">
        <v>2</v>
      </c>
      <c r="M150" s="93"/>
      <c r="N150" s="350">
        <v>2</v>
      </c>
      <c r="O150" s="94"/>
      <c r="P150" s="95"/>
      <c r="Q150" s="248"/>
    </row>
    <row r="151" spans="1:17" ht="14.25">
      <c r="A151" s="21"/>
      <c r="B151" s="2"/>
      <c r="C151" s="2"/>
      <c r="D151" s="7"/>
      <c r="E151" s="200" t="s">
        <v>1042</v>
      </c>
      <c r="F151" s="203"/>
      <c r="G151" s="205"/>
      <c r="H151" s="92"/>
      <c r="I151" s="204"/>
      <c r="J151" s="92"/>
      <c r="K151" s="275"/>
      <c r="L151" s="93"/>
      <c r="M151" s="93"/>
      <c r="N151" s="350"/>
      <c r="O151" s="94"/>
      <c r="P151" s="95"/>
      <c r="Q151" s="248"/>
    </row>
    <row r="152" spans="1:17" ht="15" thickBot="1">
      <c r="A152" s="23" t="s">
        <v>894</v>
      </c>
      <c r="B152" s="5" t="s">
        <v>895</v>
      </c>
      <c r="C152" s="5" t="s">
        <v>866</v>
      </c>
      <c r="D152" s="9" t="s">
        <v>853</v>
      </c>
      <c r="E152" s="16" t="s">
        <v>748</v>
      </c>
      <c r="F152" s="257">
        <v>1</v>
      </c>
      <c r="G152" s="226"/>
      <c r="H152" s="213">
        <v>1</v>
      </c>
      <c r="I152" s="242">
        <v>1</v>
      </c>
      <c r="J152" s="213"/>
      <c r="K152" s="276"/>
      <c r="L152" s="93">
        <v>1</v>
      </c>
      <c r="M152" s="93"/>
      <c r="N152" s="350"/>
      <c r="O152" s="94"/>
      <c r="P152" s="95">
        <v>1</v>
      </c>
      <c r="Q152" s="248"/>
    </row>
    <row r="153" spans="5:17" ht="14.25">
      <c r="E153" s="62">
        <f>SUM(F137:F152)</f>
        <v>16</v>
      </c>
      <c r="F153" s="210"/>
      <c r="G153" s="219"/>
      <c r="H153" s="93"/>
      <c r="I153" s="245"/>
      <c r="J153" s="93"/>
      <c r="K153" s="245"/>
      <c r="L153" s="93"/>
      <c r="M153" s="93"/>
      <c r="N153" s="350"/>
      <c r="O153" s="94"/>
      <c r="P153" s="95"/>
      <c r="Q153" s="248"/>
    </row>
    <row r="154" spans="6:17" ht="15">
      <c r="F154" s="210"/>
      <c r="G154" s="222"/>
      <c r="H154" s="210"/>
      <c r="I154" s="245"/>
      <c r="J154" s="210"/>
      <c r="K154" s="248"/>
      <c r="L154" s="93"/>
      <c r="M154" s="248"/>
      <c r="N154" s="351"/>
      <c r="O154" s="94"/>
      <c r="P154" s="248"/>
      <c r="Q154" s="248"/>
    </row>
    <row r="155" spans="6:17" ht="14.25">
      <c r="F155" s="210"/>
      <c r="G155" s="219"/>
      <c r="H155" s="93"/>
      <c r="I155" s="93"/>
      <c r="J155" s="93"/>
      <c r="K155" s="245"/>
      <c r="L155" s="93"/>
      <c r="M155" s="93"/>
      <c r="N155" s="350"/>
      <c r="O155" s="94"/>
      <c r="P155" s="95"/>
      <c r="Q155" s="248"/>
    </row>
    <row r="156" spans="2:17" ht="15" thickBot="1">
      <c r="B156" s="15" t="s">
        <v>830</v>
      </c>
      <c r="F156" s="210"/>
      <c r="G156" s="219"/>
      <c r="H156" s="93"/>
      <c r="I156" s="234"/>
      <c r="J156" s="93"/>
      <c r="K156" s="266"/>
      <c r="L156" s="93"/>
      <c r="M156" s="93"/>
      <c r="N156" s="350"/>
      <c r="O156" s="94"/>
      <c r="P156" s="95"/>
      <c r="Q156" s="248"/>
    </row>
    <row r="157" spans="1:17" ht="14.25">
      <c r="A157" s="20" t="s">
        <v>896</v>
      </c>
      <c r="B157" s="40" t="s">
        <v>897</v>
      </c>
      <c r="C157" s="40" t="s">
        <v>859</v>
      </c>
      <c r="D157" s="41" t="s">
        <v>853</v>
      </c>
      <c r="E157" s="47" t="s">
        <v>748</v>
      </c>
      <c r="F157" s="212">
        <v>1</v>
      </c>
      <c r="G157" s="225"/>
      <c r="H157" s="212">
        <v>1</v>
      </c>
      <c r="I157" s="241">
        <v>1</v>
      </c>
      <c r="J157" s="212"/>
      <c r="K157" s="274"/>
      <c r="L157" s="93">
        <v>1</v>
      </c>
      <c r="M157" s="93"/>
      <c r="N157" s="350"/>
      <c r="O157" s="94"/>
      <c r="P157" s="95">
        <v>1</v>
      </c>
      <c r="Q157" s="248"/>
    </row>
    <row r="158" spans="1:17" ht="14.25">
      <c r="A158" s="22" t="s">
        <v>775</v>
      </c>
      <c r="B158" s="30" t="s">
        <v>892</v>
      </c>
      <c r="C158" s="30" t="s">
        <v>866</v>
      </c>
      <c r="D158" s="31" t="s">
        <v>853</v>
      </c>
      <c r="E158" s="44" t="s">
        <v>42</v>
      </c>
      <c r="F158" s="256">
        <v>1</v>
      </c>
      <c r="G158" s="205">
        <v>1</v>
      </c>
      <c r="H158" s="92"/>
      <c r="I158" s="204"/>
      <c r="J158" s="92"/>
      <c r="K158" s="275"/>
      <c r="L158" s="93">
        <v>1</v>
      </c>
      <c r="M158" s="93"/>
      <c r="N158" s="350"/>
      <c r="O158" s="94"/>
      <c r="P158" s="95">
        <v>1</v>
      </c>
      <c r="Q158" s="248"/>
    </row>
    <row r="159" spans="1:17" ht="14.25">
      <c r="A159" s="21" t="s">
        <v>899</v>
      </c>
      <c r="B159" s="30" t="s">
        <v>898</v>
      </c>
      <c r="C159" s="30" t="s">
        <v>859</v>
      </c>
      <c r="D159" s="31" t="s">
        <v>853</v>
      </c>
      <c r="E159" s="44" t="s">
        <v>1440</v>
      </c>
      <c r="F159" s="92">
        <v>1</v>
      </c>
      <c r="G159" s="205">
        <v>1</v>
      </c>
      <c r="H159" s="92"/>
      <c r="I159" s="204"/>
      <c r="J159" s="92"/>
      <c r="K159" s="275"/>
      <c r="L159" s="93">
        <v>1</v>
      </c>
      <c r="M159" s="93"/>
      <c r="N159" s="350"/>
      <c r="O159" s="94"/>
      <c r="P159" s="95">
        <v>1</v>
      </c>
      <c r="Q159" s="248"/>
    </row>
    <row r="160" spans="1:17" ht="14.25">
      <c r="A160" s="22" t="s">
        <v>775</v>
      </c>
      <c r="B160" s="30" t="s">
        <v>858</v>
      </c>
      <c r="C160" s="30" t="s">
        <v>859</v>
      </c>
      <c r="D160" s="31" t="s">
        <v>853</v>
      </c>
      <c r="E160" s="44" t="s">
        <v>900</v>
      </c>
      <c r="F160" s="92">
        <v>1</v>
      </c>
      <c r="G160" s="205"/>
      <c r="H160" s="92">
        <v>1</v>
      </c>
      <c r="I160" s="204">
        <v>1</v>
      </c>
      <c r="J160" s="92"/>
      <c r="K160" s="275"/>
      <c r="L160" s="93">
        <v>1</v>
      </c>
      <c r="M160" s="93"/>
      <c r="N160" s="350"/>
      <c r="O160" s="94"/>
      <c r="P160" s="95">
        <v>1</v>
      </c>
      <c r="Q160" s="248"/>
    </row>
    <row r="161" spans="1:20" ht="14.25">
      <c r="A161" s="387" t="s">
        <v>775</v>
      </c>
      <c r="B161" s="388" t="s">
        <v>1248</v>
      </c>
      <c r="C161" s="389" t="s">
        <v>859</v>
      </c>
      <c r="D161" s="390" t="s">
        <v>853</v>
      </c>
      <c r="E161" s="391" t="s">
        <v>255</v>
      </c>
      <c r="F161" s="392">
        <v>1</v>
      </c>
      <c r="G161" s="393">
        <v>1</v>
      </c>
      <c r="H161" s="392"/>
      <c r="I161" s="394"/>
      <c r="J161" s="392"/>
      <c r="K161" s="395"/>
      <c r="L161" s="396">
        <v>1</v>
      </c>
      <c r="M161" s="397"/>
      <c r="N161" s="398"/>
      <c r="O161" s="399"/>
      <c r="P161" s="400">
        <v>1</v>
      </c>
      <c r="Q161" s="397"/>
      <c r="R161" s="401"/>
      <c r="S161" s="401"/>
      <c r="T161" s="401"/>
    </row>
    <row r="162" spans="1:17" ht="14.25">
      <c r="A162" s="21" t="s">
        <v>742</v>
      </c>
      <c r="B162" s="30" t="s">
        <v>901</v>
      </c>
      <c r="C162" s="30" t="s">
        <v>852</v>
      </c>
      <c r="D162" s="31" t="s">
        <v>853</v>
      </c>
      <c r="E162" s="44" t="s">
        <v>498</v>
      </c>
      <c r="F162" s="256">
        <v>1</v>
      </c>
      <c r="G162" s="205"/>
      <c r="H162" s="92">
        <v>1</v>
      </c>
      <c r="I162" s="204">
        <v>1</v>
      </c>
      <c r="J162" s="92"/>
      <c r="K162" s="275"/>
      <c r="L162" s="93">
        <v>1</v>
      </c>
      <c r="M162" s="93"/>
      <c r="N162" s="350"/>
      <c r="O162" s="94"/>
      <c r="P162" s="95">
        <v>1</v>
      </c>
      <c r="Q162" s="248"/>
    </row>
    <row r="163" spans="1:17" ht="14.25">
      <c r="A163" s="22" t="s">
        <v>775</v>
      </c>
      <c r="B163" s="30" t="s">
        <v>902</v>
      </c>
      <c r="C163" s="30" t="s">
        <v>859</v>
      </c>
      <c r="D163" s="31" t="s">
        <v>853</v>
      </c>
      <c r="E163" s="44" t="s">
        <v>748</v>
      </c>
      <c r="F163" s="92">
        <v>1</v>
      </c>
      <c r="G163" s="205"/>
      <c r="H163" s="92">
        <v>1</v>
      </c>
      <c r="I163" s="204">
        <v>1</v>
      </c>
      <c r="J163" s="92"/>
      <c r="K163" s="275"/>
      <c r="L163" s="93">
        <v>1</v>
      </c>
      <c r="M163" s="93"/>
      <c r="N163" s="350"/>
      <c r="O163" s="94"/>
      <c r="P163" s="95">
        <v>1</v>
      </c>
      <c r="Q163" s="248"/>
    </row>
    <row r="164" spans="1:17" ht="14.25">
      <c r="A164" s="21" t="s">
        <v>903</v>
      </c>
      <c r="B164" s="44" t="s">
        <v>904</v>
      </c>
      <c r="C164" s="30" t="s">
        <v>856</v>
      </c>
      <c r="D164" s="31" t="s">
        <v>847</v>
      </c>
      <c r="E164" s="198" t="s">
        <v>1041</v>
      </c>
      <c r="F164" s="92">
        <v>1</v>
      </c>
      <c r="G164" s="205"/>
      <c r="H164" s="92"/>
      <c r="I164" s="204"/>
      <c r="J164" s="92">
        <v>1</v>
      </c>
      <c r="K164" s="275">
        <v>1</v>
      </c>
      <c r="L164" s="93">
        <v>1</v>
      </c>
      <c r="M164" s="93"/>
      <c r="N164" s="350">
        <v>1</v>
      </c>
      <c r="O164" s="94"/>
      <c r="P164" s="95"/>
      <c r="Q164" s="248"/>
    </row>
    <row r="165" spans="1:17" ht="14.25">
      <c r="A165" s="21" t="s">
        <v>905</v>
      </c>
      <c r="B165" s="30" t="s">
        <v>906</v>
      </c>
      <c r="C165" s="30" t="s">
        <v>846</v>
      </c>
      <c r="D165" s="31" t="s">
        <v>847</v>
      </c>
      <c r="E165" s="44" t="s">
        <v>748</v>
      </c>
      <c r="F165" s="92">
        <v>1</v>
      </c>
      <c r="G165" s="205"/>
      <c r="H165" s="92">
        <v>1</v>
      </c>
      <c r="I165" s="204">
        <v>1</v>
      </c>
      <c r="J165" s="92"/>
      <c r="K165" s="275"/>
      <c r="L165" s="93">
        <v>1</v>
      </c>
      <c r="M165" s="93"/>
      <c r="N165" s="350"/>
      <c r="O165" s="94"/>
      <c r="P165" s="95">
        <v>1</v>
      </c>
      <c r="Q165" s="248"/>
    </row>
    <row r="166" spans="1:17" ht="14.25">
      <c r="A166" s="22" t="s">
        <v>775</v>
      </c>
      <c r="B166" s="30" t="s">
        <v>907</v>
      </c>
      <c r="C166" s="30" t="s">
        <v>859</v>
      </c>
      <c r="D166" s="31" t="s">
        <v>853</v>
      </c>
      <c r="E166" s="44" t="s">
        <v>57</v>
      </c>
      <c r="F166" s="92">
        <v>1</v>
      </c>
      <c r="G166" s="205">
        <v>1</v>
      </c>
      <c r="H166" s="92"/>
      <c r="I166" s="204"/>
      <c r="J166" s="92"/>
      <c r="K166" s="275"/>
      <c r="L166" s="93">
        <v>1</v>
      </c>
      <c r="M166" s="93"/>
      <c r="N166" s="350"/>
      <c r="O166" s="94"/>
      <c r="P166" s="95">
        <v>1</v>
      </c>
      <c r="Q166" s="248"/>
    </row>
    <row r="167" spans="1:17" ht="14.25">
      <c r="A167" s="22" t="s">
        <v>775</v>
      </c>
      <c r="B167" s="30" t="s">
        <v>908</v>
      </c>
      <c r="C167" s="30" t="s">
        <v>859</v>
      </c>
      <c r="D167" s="31" t="s">
        <v>853</v>
      </c>
      <c r="E167" s="44" t="s">
        <v>748</v>
      </c>
      <c r="F167" s="92">
        <v>1</v>
      </c>
      <c r="G167" s="205"/>
      <c r="H167" s="92">
        <v>1</v>
      </c>
      <c r="I167" s="204">
        <v>1</v>
      </c>
      <c r="J167" s="92"/>
      <c r="K167" s="275"/>
      <c r="L167" s="93">
        <v>1</v>
      </c>
      <c r="M167" s="93"/>
      <c r="N167" s="350"/>
      <c r="O167" s="94"/>
      <c r="P167" s="95">
        <v>1</v>
      </c>
      <c r="Q167" s="248"/>
    </row>
    <row r="168" spans="1:17" ht="14.25">
      <c r="A168" s="21" t="s">
        <v>909</v>
      </c>
      <c r="B168" s="44" t="s">
        <v>43</v>
      </c>
      <c r="C168" s="30" t="s">
        <v>846</v>
      </c>
      <c r="D168" s="31" t="s">
        <v>847</v>
      </c>
      <c r="E168" s="44" t="s">
        <v>1439</v>
      </c>
      <c r="F168" s="256">
        <v>1</v>
      </c>
      <c r="G168" s="205">
        <v>1</v>
      </c>
      <c r="H168" s="92"/>
      <c r="I168" s="204"/>
      <c r="J168" s="92"/>
      <c r="K168" s="275"/>
      <c r="L168" s="93">
        <v>1</v>
      </c>
      <c r="M168" s="93"/>
      <c r="N168" s="350"/>
      <c r="O168" s="94"/>
      <c r="P168" s="95">
        <v>1</v>
      </c>
      <c r="Q168" s="248"/>
    </row>
    <row r="169" spans="1:17" ht="14.25">
      <c r="A169" s="22" t="s">
        <v>775</v>
      </c>
      <c r="B169" s="44" t="s">
        <v>44</v>
      </c>
      <c r="C169" s="30" t="s">
        <v>846</v>
      </c>
      <c r="D169" s="31" t="s">
        <v>847</v>
      </c>
      <c r="E169" s="44" t="s">
        <v>499</v>
      </c>
      <c r="F169" s="256">
        <v>1</v>
      </c>
      <c r="G169" s="205"/>
      <c r="H169" s="92">
        <v>1</v>
      </c>
      <c r="I169" s="204">
        <v>1</v>
      </c>
      <c r="J169" s="92"/>
      <c r="K169" s="275"/>
      <c r="L169" s="93">
        <v>1</v>
      </c>
      <c r="M169" s="93"/>
      <c r="N169" s="350"/>
      <c r="O169" s="94"/>
      <c r="P169" s="95">
        <v>1</v>
      </c>
      <c r="Q169" s="248"/>
    </row>
    <row r="170" spans="1:17" ht="14.25">
      <c r="A170" s="22" t="s">
        <v>775</v>
      </c>
      <c r="B170" s="30" t="s">
        <v>45</v>
      </c>
      <c r="C170" s="30" t="s">
        <v>852</v>
      </c>
      <c r="D170" s="31" t="s">
        <v>853</v>
      </c>
      <c r="E170" s="44" t="s">
        <v>1438</v>
      </c>
      <c r="F170" s="256">
        <v>1</v>
      </c>
      <c r="G170" s="205">
        <v>1</v>
      </c>
      <c r="H170" s="92"/>
      <c r="I170" s="204"/>
      <c r="J170" s="92"/>
      <c r="K170" s="275"/>
      <c r="L170" s="93">
        <v>1</v>
      </c>
      <c r="M170" s="93"/>
      <c r="N170" s="350"/>
      <c r="O170" s="94"/>
      <c r="P170" s="95">
        <v>1</v>
      </c>
      <c r="Q170" s="248"/>
    </row>
    <row r="171" spans="1:17" ht="14.25">
      <c r="A171" s="22" t="s">
        <v>775</v>
      </c>
      <c r="B171" s="30" t="s">
        <v>910</v>
      </c>
      <c r="C171" s="30" t="s">
        <v>852</v>
      </c>
      <c r="D171" s="31" t="s">
        <v>853</v>
      </c>
      <c r="E171" s="44" t="s">
        <v>1438</v>
      </c>
      <c r="F171" s="256">
        <v>1</v>
      </c>
      <c r="G171" s="205">
        <v>1</v>
      </c>
      <c r="H171" s="92"/>
      <c r="I171" s="204"/>
      <c r="J171" s="92"/>
      <c r="K171" s="275"/>
      <c r="L171" s="93">
        <v>1</v>
      </c>
      <c r="M171" s="93"/>
      <c r="N171" s="350"/>
      <c r="O171" s="94"/>
      <c r="P171" s="95">
        <v>1</v>
      </c>
      <c r="Q171" s="248"/>
    </row>
    <row r="172" spans="1:17" ht="14.25">
      <c r="A172" s="22" t="s">
        <v>775</v>
      </c>
      <c r="B172" s="2" t="s">
        <v>911</v>
      </c>
      <c r="C172" s="2" t="s">
        <v>852</v>
      </c>
      <c r="D172" s="7" t="s">
        <v>853</v>
      </c>
      <c r="E172" s="10" t="s">
        <v>748</v>
      </c>
      <c r="F172" s="203">
        <v>1</v>
      </c>
      <c r="G172" s="205"/>
      <c r="H172" s="92">
        <v>1</v>
      </c>
      <c r="I172" s="204">
        <v>1</v>
      </c>
      <c r="J172" s="92"/>
      <c r="K172" s="275"/>
      <c r="L172" s="93">
        <v>1</v>
      </c>
      <c r="M172" s="93"/>
      <c r="N172" s="350"/>
      <c r="O172" s="94"/>
      <c r="P172" s="95">
        <v>1</v>
      </c>
      <c r="Q172" s="248"/>
    </row>
    <row r="173" spans="1:17" ht="14.25">
      <c r="A173" s="22" t="s">
        <v>775</v>
      </c>
      <c r="B173" s="2" t="s">
        <v>47</v>
      </c>
      <c r="C173" s="2" t="s">
        <v>852</v>
      </c>
      <c r="D173" s="7" t="s">
        <v>853</v>
      </c>
      <c r="E173" s="96" t="s">
        <v>1040</v>
      </c>
      <c r="F173" s="256">
        <v>1</v>
      </c>
      <c r="G173" s="205"/>
      <c r="H173" s="92"/>
      <c r="I173" s="204"/>
      <c r="J173" s="92">
        <v>1</v>
      </c>
      <c r="K173" s="275">
        <v>1</v>
      </c>
      <c r="L173" s="93">
        <v>1</v>
      </c>
      <c r="M173" s="93"/>
      <c r="N173" s="350">
        <v>1</v>
      </c>
      <c r="O173" s="94"/>
      <c r="P173" s="95"/>
      <c r="Q173" s="248"/>
    </row>
    <row r="174" spans="1:17" ht="15" thickBot="1">
      <c r="A174" s="23" t="s">
        <v>912</v>
      </c>
      <c r="B174" s="5" t="s">
        <v>46</v>
      </c>
      <c r="C174" s="5" t="s">
        <v>846</v>
      </c>
      <c r="D174" s="9" t="s">
        <v>847</v>
      </c>
      <c r="E174" s="16" t="s">
        <v>500</v>
      </c>
      <c r="F174" s="258">
        <v>1</v>
      </c>
      <c r="G174" s="226"/>
      <c r="H174" s="213">
        <v>1</v>
      </c>
      <c r="I174" s="242">
        <v>1</v>
      </c>
      <c r="J174" s="213"/>
      <c r="K174" s="276"/>
      <c r="L174" s="93">
        <v>1</v>
      </c>
      <c r="M174" s="93"/>
      <c r="N174" s="350"/>
      <c r="O174" s="94"/>
      <c r="P174" s="95">
        <v>1</v>
      </c>
      <c r="Q174" s="248"/>
    </row>
    <row r="175" spans="5:17" ht="14.25">
      <c r="E175" s="62">
        <f>SUM(F157:F174)</f>
        <v>18</v>
      </c>
      <c r="F175" s="210"/>
      <c r="G175" s="219"/>
      <c r="H175" s="93"/>
      <c r="I175" s="234"/>
      <c r="J175" s="93"/>
      <c r="K175" s="266"/>
      <c r="L175" s="93"/>
      <c r="M175" s="93"/>
      <c r="N175" s="350"/>
      <c r="O175" s="94"/>
      <c r="P175" s="95"/>
      <c r="Q175" s="248"/>
    </row>
    <row r="176" spans="6:17" ht="14.25">
      <c r="F176" s="210"/>
      <c r="G176" s="219"/>
      <c r="H176" s="93"/>
      <c r="I176" s="234"/>
      <c r="J176" s="93"/>
      <c r="K176" s="266"/>
      <c r="L176" s="93"/>
      <c r="M176" s="93"/>
      <c r="N176" s="350"/>
      <c r="O176" s="94"/>
      <c r="P176" s="95"/>
      <c r="Q176" s="248"/>
    </row>
    <row r="177" spans="2:17" ht="15" thickBot="1">
      <c r="B177" s="15" t="s">
        <v>830</v>
      </c>
      <c r="F177" s="210"/>
      <c r="G177" s="219"/>
      <c r="H177" s="93"/>
      <c r="I177" s="234"/>
      <c r="J177" s="93"/>
      <c r="K177" s="266"/>
      <c r="L177" s="93"/>
      <c r="M177" s="93"/>
      <c r="N177" s="350"/>
      <c r="O177" s="94"/>
      <c r="P177" s="95"/>
      <c r="Q177" s="248"/>
    </row>
    <row r="178" spans="1:17" ht="15" thickTop="1">
      <c r="A178" s="125" t="s">
        <v>914</v>
      </c>
      <c r="B178" s="108" t="s">
        <v>48</v>
      </c>
      <c r="C178" s="106" t="s">
        <v>856</v>
      </c>
      <c r="D178" s="107" t="s">
        <v>847</v>
      </c>
      <c r="E178" s="108" t="s">
        <v>500</v>
      </c>
      <c r="F178" s="259">
        <v>1</v>
      </c>
      <c r="G178" s="228"/>
      <c r="H178" s="215">
        <v>1</v>
      </c>
      <c r="I178" s="246">
        <v>1</v>
      </c>
      <c r="J178" s="215"/>
      <c r="K178" s="279"/>
      <c r="L178" s="93">
        <v>1</v>
      </c>
      <c r="M178" s="93"/>
      <c r="N178" s="350"/>
      <c r="O178" s="94"/>
      <c r="P178" s="95">
        <v>1</v>
      </c>
      <c r="Q178" s="248"/>
    </row>
    <row r="179" spans="1:17" ht="14.25">
      <c r="A179" s="110" t="s">
        <v>775</v>
      </c>
      <c r="B179" s="30" t="s">
        <v>915</v>
      </c>
      <c r="C179" s="30" t="s">
        <v>859</v>
      </c>
      <c r="D179" s="31" t="s">
        <v>853</v>
      </c>
      <c r="E179" s="96" t="s">
        <v>1417</v>
      </c>
      <c r="F179" s="92">
        <v>1</v>
      </c>
      <c r="G179" s="205">
        <v>1</v>
      </c>
      <c r="H179" s="92"/>
      <c r="I179" s="204"/>
      <c r="J179" s="92"/>
      <c r="K179" s="280"/>
      <c r="L179" s="93">
        <v>1</v>
      </c>
      <c r="M179" s="93"/>
      <c r="N179" s="350"/>
      <c r="O179" s="94"/>
      <c r="P179" s="95">
        <v>1</v>
      </c>
      <c r="Q179" s="248"/>
    </row>
    <row r="180" spans="1:17" ht="14.25">
      <c r="A180" s="110" t="s">
        <v>775</v>
      </c>
      <c r="B180" s="30" t="s">
        <v>916</v>
      </c>
      <c r="C180" s="30" t="s">
        <v>859</v>
      </c>
      <c r="D180" s="31" t="s">
        <v>853</v>
      </c>
      <c r="E180" s="44" t="s">
        <v>748</v>
      </c>
      <c r="F180" s="92">
        <v>1</v>
      </c>
      <c r="G180" s="205"/>
      <c r="H180" s="92">
        <v>1</v>
      </c>
      <c r="I180" s="204">
        <v>1</v>
      </c>
      <c r="J180" s="92"/>
      <c r="K180" s="280"/>
      <c r="L180" s="93">
        <v>1</v>
      </c>
      <c r="M180" s="93"/>
      <c r="N180" s="350"/>
      <c r="O180" s="94"/>
      <c r="P180" s="95">
        <v>1</v>
      </c>
      <c r="Q180" s="248"/>
    </row>
    <row r="181" spans="1:17" ht="14.25">
      <c r="A181" s="110" t="s">
        <v>775</v>
      </c>
      <c r="B181" s="30" t="s">
        <v>917</v>
      </c>
      <c r="C181" s="30" t="s">
        <v>859</v>
      </c>
      <c r="D181" s="31" t="s">
        <v>853</v>
      </c>
      <c r="E181" s="44" t="s">
        <v>748</v>
      </c>
      <c r="F181" s="92">
        <v>1</v>
      </c>
      <c r="G181" s="205"/>
      <c r="H181" s="92">
        <v>1</v>
      </c>
      <c r="I181" s="204">
        <v>1</v>
      </c>
      <c r="J181" s="92"/>
      <c r="K181" s="280"/>
      <c r="L181" s="93">
        <v>1</v>
      </c>
      <c r="M181" s="93"/>
      <c r="N181" s="350"/>
      <c r="O181" s="94"/>
      <c r="P181" s="95">
        <v>1</v>
      </c>
      <c r="Q181" s="248"/>
    </row>
    <row r="182" spans="1:17" ht="14.25">
      <c r="A182" s="109" t="s">
        <v>919</v>
      </c>
      <c r="B182" s="44" t="s">
        <v>918</v>
      </c>
      <c r="C182" s="30" t="s">
        <v>856</v>
      </c>
      <c r="D182" s="31" t="s">
        <v>847</v>
      </c>
      <c r="E182" s="44" t="s">
        <v>1336</v>
      </c>
      <c r="F182" s="256">
        <v>1</v>
      </c>
      <c r="G182" s="205"/>
      <c r="H182" s="92">
        <v>1</v>
      </c>
      <c r="I182" s="204">
        <v>1</v>
      </c>
      <c r="J182" s="92"/>
      <c r="K182" s="280"/>
      <c r="L182" s="93">
        <v>1</v>
      </c>
      <c r="M182" s="93"/>
      <c r="N182" s="350"/>
      <c r="O182" s="94"/>
      <c r="P182" s="95">
        <v>1</v>
      </c>
      <c r="Q182" s="248"/>
    </row>
    <row r="183" spans="1:17" ht="14.25">
      <c r="A183" s="110" t="s">
        <v>775</v>
      </c>
      <c r="B183" s="30" t="s">
        <v>920</v>
      </c>
      <c r="C183" s="30" t="s">
        <v>852</v>
      </c>
      <c r="D183" s="31" t="s">
        <v>853</v>
      </c>
      <c r="E183" s="44" t="s">
        <v>748</v>
      </c>
      <c r="F183" s="92">
        <v>1</v>
      </c>
      <c r="G183" s="205"/>
      <c r="H183" s="92">
        <v>1</v>
      </c>
      <c r="I183" s="204">
        <v>1</v>
      </c>
      <c r="J183" s="92"/>
      <c r="K183" s="280"/>
      <c r="L183" s="93">
        <v>1</v>
      </c>
      <c r="M183" s="93"/>
      <c r="N183" s="350"/>
      <c r="O183" s="94"/>
      <c r="P183" s="95">
        <v>1</v>
      </c>
      <c r="Q183" s="248"/>
    </row>
    <row r="184" spans="1:17" ht="14.25">
      <c r="A184" s="110" t="s">
        <v>775</v>
      </c>
      <c r="B184" s="30" t="s">
        <v>901</v>
      </c>
      <c r="C184" s="30" t="s">
        <v>852</v>
      </c>
      <c r="D184" s="31" t="s">
        <v>853</v>
      </c>
      <c r="E184" s="44" t="s">
        <v>900</v>
      </c>
      <c r="F184" s="92">
        <v>1</v>
      </c>
      <c r="G184" s="205"/>
      <c r="H184" s="92">
        <v>1</v>
      </c>
      <c r="I184" s="204">
        <v>1</v>
      </c>
      <c r="J184" s="92"/>
      <c r="K184" s="280"/>
      <c r="L184" s="93">
        <v>1</v>
      </c>
      <c r="M184" s="93"/>
      <c r="N184" s="350"/>
      <c r="O184" s="94"/>
      <c r="P184" s="95">
        <v>1</v>
      </c>
      <c r="Q184" s="248"/>
    </row>
    <row r="185" spans="1:17" ht="14.25">
      <c r="A185" s="110" t="s">
        <v>775</v>
      </c>
      <c r="B185" s="30" t="s">
        <v>921</v>
      </c>
      <c r="C185" s="30" t="s">
        <v>852</v>
      </c>
      <c r="D185" s="31" t="s">
        <v>853</v>
      </c>
      <c r="E185" s="44" t="s">
        <v>501</v>
      </c>
      <c r="F185" s="256">
        <v>1</v>
      </c>
      <c r="G185" s="205"/>
      <c r="H185" s="92">
        <v>1</v>
      </c>
      <c r="I185" s="204">
        <v>1</v>
      </c>
      <c r="J185" s="92"/>
      <c r="K185" s="280"/>
      <c r="L185" s="93">
        <v>1</v>
      </c>
      <c r="M185" s="93"/>
      <c r="N185" s="350"/>
      <c r="O185" s="94"/>
      <c r="P185" s="95">
        <v>1</v>
      </c>
      <c r="Q185" s="248"/>
    </row>
    <row r="186" spans="1:17" ht="14.25">
      <c r="A186" s="109" t="s">
        <v>922</v>
      </c>
      <c r="B186" s="44" t="s">
        <v>923</v>
      </c>
      <c r="C186" s="30" t="s">
        <v>859</v>
      </c>
      <c r="D186" s="31" t="s">
        <v>853</v>
      </c>
      <c r="E186" s="44" t="s">
        <v>748</v>
      </c>
      <c r="F186" s="92">
        <v>1</v>
      </c>
      <c r="G186" s="205"/>
      <c r="H186" s="92">
        <v>1</v>
      </c>
      <c r="I186" s="204">
        <v>1</v>
      </c>
      <c r="J186" s="92"/>
      <c r="K186" s="280"/>
      <c r="L186" s="93">
        <v>1</v>
      </c>
      <c r="M186" s="93"/>
      <c r="N186" s="350"/>
      <c r="O186" s="94"/>
      <c r="P186" s="95">
        <v>1</v>
      </c>
      <c r="Q186" s="248"/>
    </row>
    <row r="187" spans="1:17" ht="14.25">
      <c r="A187" s="109" t="s">
        <v>754</v>
      </c>
      <c r="B187" s="44" t="s">
        <v>924</v>
      </c>
      <c r="C187" s="30" t="s">
        <v>852</v>
      </c>
      <c r="D187" s="31" t="s">
        <v>853</v>
      </c>
      <c r="E187" s="44" t="s">
        <v>1437</v>
      </c>
      <c r="F187" s="256">
        <v>1</v>
      </c>
      <c r="G187" s="205">
        <v>1</v>
      </c>
      <c r="H187" s="92"/>
      <c r="I187" s="204"/>
      <c r="J187" s="92"/>
      <c r="K187" s="280"/>
      <c r="L187" s="93">
        <v>1</v>
      </c>
      <c r="M187" s="93"/>
      <c r="N187" s="350"/>
      <c r="O187" s="94"/>
      <c r="P187" s="95">
        <v>1</v>
      </c>
      <c r="Q187" s="248"/>
    </row>
    <row r="188" spans="1:17" ht="14.25">
      <c r="A188" s="109" t="s">
        <v>925</v>
      </c>
      <c r="B188" s="30" t="s">
        <v>926</v>
      </c>
      <c r="C188" s="30" t="s">
        <v>852</v>
      </c>
      <c r="D188" s="31" t="s">
        <v>853</v>
      </c>
      <c r="E188" s="96" t="s">
        <v>1417</v>
      </c>
      <c r="F188" s="92">
        <v>1</v>
      </c>
      <c r="G188" s="205">
        <v>1</v>
      </c>
      <c r="H188" s="92"/>
      <c r="I188" s="204"/>
      <c r="J188" s="92"/>
      <c r="K188" s="280"/>
      <c r="L188" s="93">
        <v>1</v>
      </c>
      <c r="M188" s="93"/>
      <c r="N188" s="350"/>
      <c r="O188" s="94"/>
      <c r="P188" s="95">
        <v>1</v>
      </c>
      <c r="Q188" s="248"/>
    </row>
    <row r="189" spans="1:17" ht="14.25">
      <c r="A189" s="110" t="s">
        <v>775</v>
      </c>
      <c r="B189" s="2" t="s">
        <v>927</v>
      </c>
      <c r="C189" s="2" t="s">
        <v>852</v>
      </c>
      <c r="D189" s="7" t="s">
        <v>853</v>
      </c>
      <c r="E189" s="10" t="s">
        <v>748</v>
      </c>
      <c r="F189" s="203">
        <v>1</v>
      </c>
      <c r="G189" s="205"/>
      <c r="H189" s="92">
        <v>1</v>
      </c>
      <c r="I189" s="204">
        <v>1</v>
      </c>
      <c r="J189" s="92"/>
      <c r="K189" s="280"/>
      <c r="L189" s="93">
        <v>1</v>
      </c>
      <c r="M189" s="93"/>
      <c r="N189" s="350"/>
      <c r="O189" s="94"/>
      <c r="P189" s="95">
        <v>1</v>
      </c>
      <c r="Q189" s="248"/>
    </row>
    <row r="190" spans="1:17" ht="14.25">
      <c r="A190" s="110" t="s">
        <v>775</v>
      </c>
      <c r="B190" s="2" t="s">
        <v>928</v>
      </c>
      <c r="C190" s="2" t="s">
        <v>852</v>
      </c>
      <c r="D190" s="7" t="s">
        <v>853</v>
      </c>
      <c r="E190" s="195" t="s">
        <v>929</v>
      </c>
      <c r="F190" s="203">
        <v>1</v>
      </c>
      <c r="G190" s="205"/>
      <c r="H190" s="92"/>
      <c r="I190" s="204"/>
      <c r="J190" s="92">
        <v>1</v>
      </c>
      <c r="K190" s="280">
        <v>1</v>
      </c>
      <c r="L190" s="294">
        <v>1</v>
      </c>
      <c r="M190" s="93"/>
      <c r="N190" s="350"/>
      <c r="O190" s="94">
        <v>1</v>
      </c>
      <c r="P190" s="95">
        <v>1</v>
      </c>
      <c r="Q190" s="298"/>
    </row>
    <row r="191" spans="1:17" ht="15">
      <c r="A191" s="109" t="s">
        <v>1338</v>
      </c>
      <c r="B191" s="3" t="s">
        <v>1339</v>
      </c>
      <c r="C191" s="2" t="s">
        <v>1340</v>
      </c>
      <c r="D191" s="7" t="s">
        <v>963</v>
      </c>
      <c r="E191" s="10" t="s">
        <v>217</v>
      </c>
      <c r="F191" s="203">
        <v>1</v>
      </c>
      <c r="G191" s="224"/>
      <c r="H191" s="203"/>
      <c r="I191" s="203"/>
      <c r="J191" s="203"/>
      <c r="K191" s="281"/>
      <c r="L191" s="93"/>
      <c r="M191" s="248"/>
      <c r="N191" s="351"/>
      <c r="O191" s="94"/>
      <c r="P191" s="248"/>
      <c r="Q191" s="298">
        <v>1</v>
      </c>
    </row>
    <row r="192" spans="1:17" ht="14.25">
      <c r="A192" s="109" t="s">
        <v>930</v>
      </c>
      <c r="B192" s="2" t="s">
        <v>931</v>
      </c>
      <c r="C192" s="2" t="s">
        <v>866</v>
      </c>
      <c r="D192" s="7" t="s">
        <v>853</v>
      </c>
      <c r="E192" s="10" t="s">
        <v>748</v>
      </c>
      <c r="F192" s="203">
        <v>1</v>
      </c>
      <c r="G192" s="205"/>
      <c r="H192" s="92">
        <v>1</v>
      </c>
      <c r="I192" s="204">
        <v>1</v>
      </c>
      <c r="J192" s="92"/>
      <c r="K192" s="280"/>
      <c r="L192" s="93">
        <v>1</v>
      </c>
      <c r="M192" s="93"/>
      <c r="N192" s="350"/>
      <c r="O192" s="94"/>
      <c r="P192" s="95">
        <v>1</v>
      </c>
      <c r="Q192" s="248"/>
    </row>
    <row r="193" spans="1:17" ht="15" thickBot="1">
      <c r="A193" s="111" t="s">
        <v>755</v>
      </c>
      <c r="B193" s="120" t="s">
        <v>932</v>
      </c>
      <c r="C193" s="112" t="s">
        <v>866</v>
      </c>
      <c r="D193" s="113" t="s">
        <v>853</v>
      </c>
      <c r="E193" s="120" t="s">
        <v>1436</v>
      </c>
      <c r="F193" s="260">
        <v>1</v>
      </c>
      <c r="G193" s="229">
        <v>1</v>
      </c>
      <c r="H193" s="216"/>
      <c r="I193" s="247"/>
      <c r="J193" s="216"/>
      <c r="K193" s="282"/>
      <c r="L193" s="93">
        <v>1</v>
      </c>
      <c r="M193" s="93"/>
      <c r="N193" s="350"/>
      <c r="O193" s="94"/>
      <c r="P193" s="95">
        <v>1</v>
      </c>
      <c r="Q193" s="248"/>
    </row>
    <row r="194" spans="5:17" ht="15" thickTop="1">
      <c r="E194" s="62">
        <f>SUM(F178:F193)</f>
        <v>16</v>
      </c>
      <c r="F194" s="210"/>
      <c r="G194" s="219"/>
      <c r="H194" s="93"/>
      <c r="I194" s="210"/>
      <c r="J194" s="93"/>
      <c r="K194" s="266"/>
      <c r="L194" s="93"/>
      <c r="M194" s="93"/>
      <c r="N194" s="350"/>
      <c r="O194" s="94"/>
      <c r="P194" s="95"/>
      <c r="Q194" s="248"/>
    </row>
    <row r="195" spans="6:17" ht="15">
      <c r="F195" s="210"/>
      <c r="G195" s="222"/>
      <c r="H195" s="210"/>
      <c r="I195" s="210"/>
      <c r="J195" s="210"/>
      <c r="K195" s="248"/>
      <c r="L195" s="93"/>
      <c r="M195" s="248"/>
      <c r="N195" s="351"/>
      <c r="O195" s="94"/>
      <c r="P195" s="248"/>
      <c r="Q195" s="248"/>
    </row>
    <row r="196" spans="6:17" ht="14.25">
      <c r="F196" s="210"/>
      <c r="G196" s="219"/>
      <c r="H196" s="93"/>
      <c r="I196" s="234"/>
      <c r="J196" s="93"/>
      <c r="K196" s="266"/>
      <c r="L196" s="93"/>
      <c r="M196" s="93"/>
      <c r="N196" s="350"/>
      <c r="O196" s="94"/>
      <c r="P196" s="95"/>
      <c r="Q196" s="248"/>
    </row>
    <row r="197" spans="2:17" ht="15" thickBot="1">
      <c r="B197" s="15" t="s">
        <v>830</v>
      </c>
      <c r="F197" s="210"/>
      <c r="G197" s="219"/>
      <c r="H197" s="93"/>
      <c r="I197" s="234"/>
      <c r="J197" s="93"/>
      <c r="K197" s="266"/>
      <c r="L197" s="93"/>
      <c r="M197" s="93"/>
      <c r="N197" s="350"/>
      <c r="O197" s="94"/>
      <c r="P197" s="95"/>
      <c r="Q197" s="248"/>
    </row>
    <row r="198" spans="1:17" ht="15" thickTop="1">
      <c r="A198" s="48" t="s">
        <v>933</v>
      </c>
      <c r="B198" s="80" t="s">
        <v>934</v>
      </c>
      <c r="C198" s="80" t="s">
        <v>859</v>
      </c>
      <c r="D198" s="81" t="s">
        <v>853</v>
      </c>
      <c r="E198" s="196" t="s">
        <v>1419</v>
      </c>
      <c r="F198" s="261">
        <v>1</v>
      </c>
      <c r="G198" s="220"/>
      <c r="H198" s="207"/>
      <c r="I198" s="235"/>
      <c r="J198" s="207">
        <v>1</v>
      </c>
      <c r="K198" s="267">
        <v>1</v>
      </c>
      <c r="L198" s="93">
        <v>1</v>
      </c>
      <c r="M198" s="93"/>
      <c r="N198" s="350"/>
      <c r="O198" s="94">
        <v>1</v>
      </c>
      <c r="P198" s="95">
        <v>1</v>
      </c>
      <c r="Q198" s="248"/>
    </row>
    <row r="199" spans="1:17" ht="14.25">
      <c r="A199" s="52" t="s">
        <v>935</v>
      </c>
      <c r="B199" s="10" t="s">
        <v>936</v>
      </c>
      <c r="C199" s="2" t="s">
        <v>856</v>
      </c>
      <c r="D199" s="7" t="s">
        <v>847</v>
      </c>
      <c r="E199" s="10" t="s">
        <v>499</v>
      </c>
      <c r="F199" s="256">
        <v>1</v>
      </c>
      <c r="G199" s="205"/>
      <c r="H199" s="92">
        <v>1</v>
      </c>
      <c r="I199" s="204">
        <v>1</v>
      </c>
      <c r="J199" s="92"/>
      <c r="K199" s="268"/>
      <c r="L199" s="93">
        <v>1</v>
      </c>
      <c r="M199" s="93"/>
      <c r="N199" s="350"/>
      <c r="O199" s="94"/>
      <c r="P199" s="95">
        <v>1</v>
      </c>
      <c r="Q199" s="248"/>
    </row>
    <row r="200" spans="1:17" ht="14.25">
      <c r="A200" s="53" t="s">
        <v>775</v>
      </c>
      <c r="B200" s="2" t="s">
        <v>937</v>
      </c>
      <c r="C200" s="2" t="s">
        <v>856</v>
      </c>
      <c r="D200" s="7" t="s">
        <v>847</v>
      </c>
      <c r="E200" s="10" t="s">
        <v>499</v>
      </c>
      <c r="F200" s="256">
        <v>1</v>
      </c>
      <c r="G200" s="205"/>
      <c r="H200" s="92">
        <v>1</v>
      </c>
      <c r="I200" s="204">
        <v>1</v>
      </c>
      <c r="J200" s="92"/>
      <c r="K200" s="268"/>
      <c r="L200" s="93">
        <v>1</v>
      </c>
      <c r="M200" s="93"/>
      <c r="N200" s="350"/>
      <c r="O200" s="94"/>
      <c r="P200" s="95">
        <v>1</v>
      </c>
      <c r="Q200" s="248"/>
    </row>
    <row r="201" spans="1:17" ht="14.25">
      <c r="A201" s="53" t="s">
        <v>775</v>
      </c>
      <c r="B201" s="2" t="s">
        <v>938</v>
      </c>
      <c r="C201" s="2" t="s">
        <v>859</v>
      </c>
      <c r="D201" s="7" t="s">
        <v>853</v>
      </c>
      <c r="E201" s="10" t="s">
        <v>748</v>
      </c>
      <c r="F201" s="203">
        <v>1</v>
      </c>
      <c r="G201" s="205"/>
      <c r="H201" s="92">
        <v>1</v>
      </c>
      <c r="I201" s="204">
        <v>1</v>
      </c>
      <c r="J201" s="92"/>
      <c r="K201" s="268"/>
      <c r="L201" s="93">
        <v>1</v>
      </c>
      <c r="M201" s="93"/>
      <c r="N201" s="350"/>
      <c r="O201" s="94"/>
      <c r="P201" s="95">
        <v>1</v>
      </c>
      <c r="Q201" s="248"/>
    </row>
    <row r="202" spans="1:17" ht="14.25">
      <c r="A202" s="53" t="s">
        <v>775</v>
      </c>
      <c r="B202" s="2" t="s">
        <v>897</v>
      </c>
      <c r="C202" s="2" t="s">
        <v>859</v>
      </c>
      <c r="D202" s="7" t="s">
        <v>853</v>
      </c>
      <c r="E202" s="10" t="s">
        <v>900</v>
      </c>
      <c r="F202" s="203">
        <v>1</v>
      </c>
      <c r="G202" s="205"/>
      <c r="H202" s="92">
        <v>1</v>
      </c>
      <c r="I202" s="204">
        <v>1</v>
      </c>
      <c r="J202" s="92"/>
      <c r="K202" s="268"/>
      <c r="L202" s="93">
        <v>1</v>
      </c>
      <c r="M202" s="93"/>
      <c r="N202" s="350"/>
      <c r="O202" s="94"/>
      <c r="P202" s="95">
        <v>1</v>
      </c>
      <c r="Q202" s="248"/>
    </row>
    <row r="203" spans="1:17" ht="14.25">
      <c r="A203" s="52" t="s">
        <v>939</v>
      </c>
      <c r="B203" s="2" t="s">
        <v>940</v>
      </c>
      <c r="C203" s="2" t="s">
        <v>859</v>
      </c>
      <c r="D203" s="7" t="s">
        <v>853</v>
      </c>
      <c r="E203" s="10" t="s">
        <v>941</v>
      </c>
      <c r="F203" s="203">
        <v>1</v>
      </c>
      <c r="G203" s="205"/>
      <c r="H203" s="92">
        <v>1</v>
      </c>
      <c r="I203" s="204">
        <v>1</v>
      </c>
      <c r="J203" s="92"/>
      <c r="K203" s="268"/>
      <c r="L203" s="93">
        <v>1</v>
      </c>
      <c r="M203" s="93"/>
      <c r="N203" s="350"/>
      <c r="O203" s="94"/>
      <c r="P203" s="95">
        <v>1</v>
      </c>
      <c r="Q203" s="248"/>
    </row>
    <row r="204" spans="1:17" ht="14.25">
      <c r="A204" s="53" t="s">
        <v>775</v>
      </c>
      <c r="B204" s="2" t="s">
        <v>942</v>
      </c>
      <c r="C204" s="2" t="s">
        <v>859</v>
      </c>
      <c r="D204" s="7" t="s">
        <v>853</v>
      </c>
      <c r="E204" s="10" t="s">
        <v>941</v>
      </c>
      <c r="F204" s="203">
        <v>1</v>
      </c>
      <c r="G204" s="205"/>
      <c r="H204" s="92">
        <v>1</v>
      </c>
      <c r="I204" s="204">
        <v>1</v>
      </c>
      <c r="J204" s="92"/>
      <c r="K204" s="268"/>
      <c r="L204" s="93">
        <v>1</v>
      </c>
      <c r="M204" s="93"/>
      <c r="N204" s="350"/>
      <c r="O204" s="94"/>
      <c r="P204" s="95">
        <v>1</v>
      </c>
      <c r="Q204" s="248"/>
    </row>
    <row r="205" spans="1:17" ht="14.25">
      <c r="A205" s="52" t="s">
        <v>943</v>
      </c>
      <c r="B205" s="2" t="s">
        <v>944</v>
      </c>
      <c r="C205" s="2" t="s">
        <v>859</v>
      </c>
      <c r="D205" s="7" t="s">
        <v>853</v>
      </c>
      <c r="E205" s="10" t="s">
        <v>941</v>
      </c>
      <c r="F205" s="203">
        <v>1</v>
      </c>
      <c r="G205" s="205"/>
      <c r="H205" s="92">
        <v>1</v>
      </c>
      <c r="I205" s="204">
        <v>1</v>
      </c>
      <c r="J205" s="92"/>
      <c r="K205" s="268"/>
      <c r="L205" s="93">
        <v>1</v>
      </c>
      <c r="M205" s="93"/>
      <c r="N205" s="350"/>
      <c r="O205" s="94"/>
      <c r="P205" s="95">
        <v>1</v>
      </c>
      <c r="Q205" s="248"/>
    </row>
    <row r="206" spans="1:17" ht="15" thickBot="1">
      <c r="A206" s="71" t="s">
        <v>945</v>
      </c>
      <c r="B206" s="77" t="s">
        <v>946</v>
      </c>
      <c r="C206" s="77" t="s">
        <v>1168</v>
      </c>
      <c r="D206" s="78" t="s">
        <v>847</v>
      </c>
      <c r="E206" s="197" t="s">
        <v>1420</v>
      </c>
      <c r="F206" s="254">
        <v>1</v>
      </c>
      <c r="G206" s="221">
        <v>1</v>
      </c>
      <c r="H206" s="208"/>
      <c r="I206" s="236"/>
      <c r="J206" s="208"/>
      <c r="K206" s="269"/>
      <c r="L206" s="93">
        <v>1</v>
      </c>
      <c r="M206" s="93"/>
      <c r="N206" s="350"/>
      <c r="O206" s="94">
        <v>1</v>
      </c>
      <c r="P206" s="95">
        <v>1</v>
      </c>
      <c r="Q206" s="248"/>
    </row>
    <row r="207" spans="5:17" ht="15" thickTop="1">
      <c r="E207" s="62">
        <f>SUM(F198:F206)</f>
        <v>9</v>
      </c>
      <c r="F207" s="210"/>
      <c r="G207" s="219"/>
      <c r="H207" s="93"/>
      <c r="I207" s="234"/>
      <c r="J207" s="93"/>
      <c r="K207" s="266"/>
      <c r="L207" s="93"/>
      <c r="M207" s="93"/>
      <c r="N207" s="350"/>
      <c r="O207" s="94"/>
      <c r="P207" s="95"/>
      <c r="Q207" s="248"/>
    </row>
    <row r="208" spans="6:17" ht="14.25">
      <c r="F208" s="210"/>
      <c r="G208" s="219"/>
      <c r="H208" s="93"/>
      <c r="I208" s="234"/>
      <c r="J208" s="93"/>
      <c r="K208" s="266"/>
      <c r="L208" s="93"/>
      <c r="M208" s="93"/>
      <c r="N208" s="350"/>
      <c r="O208" s="94"/>
      <c r="P208" s="95"/>
      <c r="Q208" s="248"/>
    </row>
    <row r="209" spans="2:17" ht="15" thickBot="1">
      <c r="B209" s="15" t="s">
        <v>830</v>
      </c>
      <c r="E209" s="62" t="s">
        <v>959</v>
      </c>
      <c r="F209" s="210"/>
      <c r="G209" s="219"/>
      <c r="H209" s="93"/>
      <c r="I209" s="234"/>
      <c r="J209" s="93"/>
      <c r="K209" s="266"/>
      <c r="L209" s="93"/>
      <c r="M209" s="93"/>
      <c r="N209" s="350"/>
      <c r="O209" s="94"/>
      <c r="P209" s="95"/>
      <c r="Q209" s="248"/>
    </row>
    <row r="210" spans="1:17" ht="14.25">
      <c r="A210" s="20" t="s">
        <v>947</v>
      </c>
      <c r="B210" s="4" t="s">
        <v>948</v>
      </c>
      <c r="C210" s="4" t="s">
        <v>866</v>
      </c>
      <c r="D210" s="8" t="s">
        <v>853</v>
      </c>
      <c r="E210" s="17" t="s">
        <v>748</v>
      </c>
      <c r="F210" s="262">
        <v>1</v>
      </c>
      <c r="G210" s="225"/>
      <c r="H210" s="212">
        <v>1</v>
      </c>
      <c r="I210" s="241">
        <v>1</v>
      </c>
      <c r="J210" s="212"/>
      <c r="K210" s="274"/>
      <c r="L210" s="93">
        <v>1</v>
      </c>
      <c r="M210" s="93"/>
      <c r="N210" s="350"/>
      <c r="O210" s="94"/>
      <c r="P210" s="95">
        <v>1</v>
      </c>
      <c r="Q210" s="248"/>
    </row>
    <row r="211" spans="1:17" ht="14.25">
      <c r="A211" s="22" t="s">
        <v>775</v>
      </c>
      <c r="B211" s="2" t="s">
        <v>949</v>
      </c>
      <c r="C211" s="2" t="s">
        <v>859</v>
      </c>
      <c r="D211" s="7" t="s">
        <v>853</v>
      </c>
      <c r="E211" s="10" t="s">
        <v>941</v>
      </c>
      <c r="F211" s="203">
        <v>1</v>
      </c>
      <c r="G211" s="205"/>
      <c r="H211" s="92">
        <v>1</v>
      </c>
      <c r="I211" s="204">
        <v>1</v>
      </c>
      <c r="J211" s="92"/>
      <c r="K211" s="275"/>
      <c r="L211" s="93">
        <v>1</v>
      </c>
      <c r="M211" s="93"/>
      <c r="N211" s="350"/>
      <c r="O211" s="94"/>
      <c r="P211" s="95">
        <v>1</v>
      </c>
      <c r="Q211" s="248"/>
    </row>
    <row r="212" spans="1:17" ht="14.25">
      <c r="A212" s="22" t="s">
        <v>775</v>
      </c>
      <c r="B212" s="2" t="s">
        <v>950</v>
      </c>
      <c r="C212" s="2" t="s">
        <v>859</v>
      </c>
      <c r="D212" s="7" t="s">
        <v>853</v>
      </c>
      <c r="E212" s="10" t="s">
        <v>941</v>
      </c>
      <c r="F212" s="203">
        <v>1</v>
      </c>
      <c r="G212" s="205"/>
      <c r="H212" s="92">
        <v>1</v>
      </c>
      <c r="I212" s="204">
        <v>1</v>
      </c>
      <c r="J212" s="92"/>
      <c r="K212" s="275"/>
      <c r="L212" s="93">
        <v>1</v>
      </c>
      <c r="M212" s="93"/>
      <c r="N212" s="350"/>
      <c r="O212" s="94"/>
      <c r="P212" s="95">
        <v>1</v>
      </c>
      <c r="Q212" s="248"/>
    </row>
    <row r="213" spans="1:17" ht="14.25">
      <c r="A213" s="22" t="s">
        <v>775</v>
      </c>
      <c r="B213" s="2" t="s">
        <v>951</v>
      </c>
      <c r="C213" s="2" t="s">
        <v>846</v>
      </c>
      <c r="D213" s="7" t="s">
        <v>847</v>
      </c>
      <c r="E213" s="10" t="s">
        <v>748</v>
      </c>
      <c r="F213" s="203">
        <v>1</v>
      </c>
      <c r="G213" s="205"/>
      <c r="H213" s="92">
        <v>1</v>
      </c>
      <c r="I213" s="204">
        <v>1</v>
      </c>
      <c r="J213" s="92"/>
      <c r="K213" s="275"/>
      <c r="L213" s="93">
        <v>1</v>
      </c>
      <c r="M213" s="93"/>
      <c r="N213" s="350"/>
      <c r="O213" s="94"/>
      <c r="P213" s="95">
        <v>1</v>
      </c>
      <c r="Q213" s="248"/>
    </row>
    <row r="214" spans="1:17" ht="14.25">
      <c r="A214" s="22" t="s">
        <v>775</v>
      </c>
      <c r="B214" s="2" t="s">
        <v>952</v>
      </c>
      <c r="C214" s="2" t="s">
        <v>859</v>
      </c>
      <c r="D214" s="7" t="s">
        <v>853</v>
      </c>
      <c r="E214" s="10" t="s">
        <v>941</v>
      </c>
      <c r="F214" s="203">
        <v>1</v>
      </c>
      <c r="G214" s="205"/>
      <c r="H214" s="92">
        <v>1</v>
      </c>
      <c r="I214" s="204">
        <v>1</v>
      </c>
      <c r="J214" s="92"/>
      <c r="K214" s="275"/>
      <c r="L214" s="93">
        <v>1</v>
      </c>
      <c r="M214" s="93"/>
      <c r="N214" s="350"/>
      <c r="O214" s="94"/>
      <c r="P214" s="95">
        <v>1</v>
      </c>
      <c r="Q214" s="248"/>
    </row>
    <row r="215" spans="1:17" ht="14.25">
      <c r="A215" s="22" t="s">
        <v>775</v>
      </c>
      <c r="B215" s="2" t="s">
        <v>953</v>
      </c>
      <c r="C215" s="2" t="s">
        <v>859</v>
      </c>
      <c r="D215" s="7" t="s">
        <v>853</v>
      </c>
      <c r="E215" s="10" t="s">
        <v>796</v>
      </c>
      <c r="F215" s="203">
        <v>1</v>
      </c>
      <c r="G215" s="205"/>
      <c r="H215" s="92">
        <v>1</v>
      </c>
      <c r="I215" s="204">
        <v>1</v>
      </c>
      <c r="J215" s="92"/>
      <c r="K215" s="275"/>
      <c r="L215" s="93">
        <v>1</v>
      </c>
      <c r="M215" s="93"/>
      <c r="N215" s="350"/>
      <c r="O215" s="94"/>
      <c r="P215" s="95">
        <v>1</v>
      </c>
      <c r="Q215" s="248"/>
    </row>
    <row r="216" spans="1:17" ht="14.25">
      <c r="A216" s="22" t="s">
        <v>775</v>
      </c>
      <c r="B216" s="2" t="s">
        <v>954</v>
      </c>
      <c r="C216" s="2" t="s">
        <v>866</v>
      </c>
      <c r="D216" s="7" t="s">
        <v>853</v>
      </c>
      <c r="E216" s="10" t="s">
        <v>748</v>
      </c>
      <c r="F216" s="203">
        <v>1</v>
      </c>
      <c r="G216" s="205"/>
      <c r="H216" s="92">
        <v>1</v>
      </c>
      <c r="I216" s="204">
        <v>1</v>
      </c>
      <c r="J216" s="92"/>
      <c r="K216" s="275"/>
      <c r="L216" s="93">
        <v>1</v>
      </c>
      <c r="M216" s="93"/>
      <c r="N216" s="350"/>
      <c r="O216" s="94"/>
      <c r="P216" s="95">
        <v>1</v>
      </c>
      <c r="Q216" s="248"/>
    </row>
    <row r="217" spans="1:17" ht="14.25">
      <c r="A217" s="22" t="s">
        <v>775</v>
      </c>
      <c r="B217" s="2" t="s">
        <v>955</v>
      </c>
      <c r="C217" s="2" t="s">
        <v>859</v>
      </c>
      <c r="D217" s="7" t="s">
        <v>853</v>
      </c>
      <c r="E217" s="10" t="s">
        <v>941</v>
      </c>
      <c r="F217" s="203">
        <v>1</v>
      </c>
      <c r="G217" s="205"/>
      <c r="H217" s="92">
        <v>1</v>
      </c>
      <c r="I217" s="204">
        <v>1</v>
      </c>
      <c r="J217" s="92"/>
      <c r="K217" s="275"/>
      <c r="L217" s="93">
        <v>1</v>
      </c>
      <c r="M217" s="93"/>
      <c r="N217" s="350"/>
      <c r="O217" s="94"/>
      <c r="P217" s="95">
        <v>1</v>
      </c>
      <c r="Q217" s="248"/>
    </row>
    <row r="218" spans="1:17" ht="14.25">
      <c r="A218" s="22" t="s">
        <v>775</v>
      </c>
      <c r="B218" s="2" t="s">
        <v>956</v>
      </c>
      <c r="C218" s="2" t="s">
        <v>859</v>
      </c>
      <c r="D218" s="7" t="s">
        <v>853</v>
      </c>
      <c r="E218" s="10" t="s">
        <v>941</v>
      </c>
      <c r="F218" s="203">
        <v>1</v>
      </c>
      <c r="G218" s="205"/>
      <c r="H218" s="92">
        <v>1</v>
      </c>
      <c r="I218" s="204">
        <v>1</v>
      </c>
      <c r="J218" s="92"/>
      <c r="K218" s="275"/>
      <c r="L218" s="93">
        <v>1</v>
      </c>
      <c r="M218" s="93"/>
      <c r="N218" s="350"/>
      <c r="O218" s="94"/>
      <c r="P218" s="95">
        <v>1</v>
      </c>
      <c r="Q218" s="248"/>
    </row>
    <row r="219" spans="1:17" ht="14.25">
      <c r="A219" s="22" t="s">
        <v>775</v>
      </c>
      <c r="B219" s="2" t="s">
        <v>957</v>
      </c>
      <c r="C219" s="2" t="s">
        <v>859</v>
      </c>
      <c r="D219" s="7" t="s">
        <v>853</v>
      </c>
      <c r="E219" s="10" t="s">
        <v>941</v>
      </c>
      <c r="F219" s="203">
        <v>1</v>
      </c>
      <c r="G219" s="205"/>
      <c r="H219" s="92">
        <v>1</v>
      </c>
      <c r="I219" s="204">
        <v>1</v>
      </c>
      <c r="J219" s="92"/>
      <c r="K219" s="275"/>
      <c r="L219" s="93">
        <v>1</v>
      </c>
      <c r="M219" s="93"/>
      <c r="N219" s="350"/>
      <c r="O219" s="94"/>
      <c r="P219" s="95">
        <v>1</v>
      </c>
      <c r="Q219" s="248"/>
    </row>
    <row r="220" spans="1:17" ht="15" thickBot="1">
      <c r="A220" s="43" t="s">
        <v>775</v>
      </c>
      <c r="B220" s="37" t="s">
        <v>958</v>
      </c>
      <c r="C220" s="37" t="s">
        <v>866</v>
      </c>
      <c r="D220" s="38" t="s">
        <v>853</v>
      </c>
      <c r="E220" s="179" t="s">
        <v>1417</v>
      </c>
      <c r="F220" s="213">
        <v>1</v>
      </c>
      <c r="G220" s="226">
        <v>1</v>
      </c>
      <c r="H220" s="213"/>
      <c r="I220" s="242"/>
      <c r="J220" s="213"/>
      <c r="K220" s="276"/>
      <c r="L220" s="93">
        <v>1</v>
      </c>
      <c r="M220" s="93"/>
      <c r="N220" s="350"/>
      <c r="O220" s="94"/>
      <c r="P220" s="95">
        <v>1</v>
      </c>
      <c r="Q220" s="248"/>
    </row>
    <row r="221" spans="2:17" ht="14.25">
      <c r="B221" s="33"/>
      <c r="C221" s="33"/>
      <c r="D221" s="34"/>
      <c r="E221" s="59">
        <f>SUM(F210:F220)</f>
        <v>11</v>
      </c>
      <c r="F221" s="93"/>
      <c r="G221" s="219"/>
      <c r="H221" s="93"/>
      <c r="I221" s="234"/>
      <c r="J221" s="93"/>
      <c r="K221" s="266"/>
      <c r="L221" s="93"/>
      <c r="M221" s="93"/>
      <c r="N221" s="350"/>
      <c r="O221" s="94"/>
      <c r="P221" s="95"/>
      <c r="Q221" s="248"/>
    </row>
    <row r="222" spans="6:17" ht="15.75" thickBot="1">
      <c r="F222" s="210"/>
      <c r="G222" s="222"/>
      <c r="H222" s="210"/>
      <c r="I222" s="93"/>
      <c r="J222" s="210"/>
      <c r="K222" s="248"/>
      <c r="L222" s="93"/>
      <c r="M222" s="248"/>
      <c r="N222" s="351"/>
      <c r="O222" s="94"/>
      <c r="P222" s="248"/>
      <c r="Q222" s="248"/>
    </row>
    <row r="223" spans="1:17" ht="15" thickTop="1">
      <c r="A223" s="48"/>
      <c r="B223" s="49" t="s">
        <v>830</v>
      </c>
      <c r="C223" s="50"/>
      <c r="D223" s="51"/>
      <c r="E223" s="63"/>
      <c r="F223" s="207"/>
      <c r="G223" s="220"/>
      <c r="H223" s="207"/>
      <c r="I223" s="235"/>
      <c r="J223" s="207"/>
      <c r="K223" s="267"/>
      <c r="L223" s="93"/>
      <c r="M223" s="93"/>
      <c r="N223" s="350"/>
      <c r="O223" s="94"/>
      <c r="P223" s="95"/>
      <c r="Q223" s="248"/>
    </row>
    <row r="224" spans="1:17" ht="14.25">
      <c r="A224" s="52" t="s">
        <v>960</v>
      </c>
      <c r="B224" s="44" t="s">
        <v>1135</v>
      </c>
      <c r="C224" s="30" t="s">
        <v>962</v>
      </c>
      <c r="D224" s="31" t="s">
        <v>963</v>
      </c>
      <c r="E224" s="96" t="s">
        <v>1434</v>
      </c>
      <c r="F224" s="92">
        <v>1</v>
      </c>
      <c r="G224" s="205">
        <v>1</v>
      </c>
      <c r="H224" s="92"/>
      <c r="I224" s="204"/>
      <c r="J224" s="92"/>
      <c r="K224" s="268"/>
      <c r="L224" s="93">
        <v>1</v>
      </c>
      <c r="M224" s="93"/>
      <c r="N224" s="350"/>
      <c r="O224" s="94"/>
      <c r="P224" s="95">
        <v>1</v>
      </c>
      <c r="Q224" s="248"/>
    </row>
    <row r="225" spans="1:17" ht="14.25">
      <c r="A225" s="53" t="s">
        <v>775</v>
      </c>
      <c r="B225" s="44" t="s">
        <v>961</v>
      </c>
      <c r="C225" s="30" t="s">
        <v>962</v>
      </c>
      <c r="D225" s="31" t="s">
        <v>963</v>
      </c>
      <c r="E225" s="96" t="s">
        <v>1435</v>
      </c>
      <c r="F225" s="92">
        <v>1</v>
      </c>
      <c r="G225" s="205">
        <v>1</v>
      </c>
      <c r="H225" s="92"/>
      <c r="I225" s="204"/>
      <c r="J225" s="92"/>
      <c r="K225" s="268"/>
      <c r="L225" s="93">
        <v>1</v>
      </c>
      <c r="M225" s="93"/>
      <c r="N225" s="350"/>
      <c r="O225" s="94"/>
      <c r="P225" s="95">
        <v>1</v>
      </c>
      <c r="Q225" s="248"/>
    </row>
    <row r="226" spans="1:17" ht="14.25">
      <c r="A226" s="53" t="s">
        <v>775</v>
      </c>
      <c r="B226" s="30" t="s">
        <v>965</v>
      </c>
      <c r="C226" s="30" t="s">
        <v>962</v>
      </c>
      <c r="D226" s="31" t="s">
        <v>963</v>
      </c>
      <c r="E226" s="96" t="s">
        <v>1433</v>
      </c>
      <c r="F226" s="92">
        <v>1</v>
      </c>
      <c r="G226" s="205">
        <v>1</v>
      </c>
      <c r="H226" s="91">
        <v>1</v>
      </c>
      <c r="I226" s="204"/>
      <c r="J226" s="92"/>
      <c r="K226" s="268"/>
      <c r="L226" s="93">
        <v>1</v>
      </c>
      <c r="M226" s="93"/>
      <c r="N226" s="350"/>
      <c r="O226" s="94"/>
      <c r="P226" s="95">
        <v>1</v>
      </c>
      <c r="Q226" s="248"/>
    </row>
    <row r="227" spans="1:17" ht="14.25">
      <c r="A227" s="52" t="s">
        <v>964</v>
      </c>
      <c r="B227" s="44" t="s">
        <v>1134</v>
      </c>
      <c r="C227" s="30" t="s">
        <v>859</v>
      </c>
      <c r="D227" s="31" t="s">
        <v>853</v>
      </c>
      <c r="E227" s="96" t="s">
        <v>1138</v>
      </c>
      <c r="F227" s="92">
        <v>1</v>
      </c>
      <c r="G227" s="205">
        <v>1</v>
      </c>
      <c r="H227" s="91">
        <v>1</v>
      </c>
      <c r="I227" s="204"/>
      <c r="J227" s="92"/>
      <c r="K227" s="268"/>
      <c r="L227" s="93">
        <v>1</v>
      </c>
      <c r="M227" s="93"/>
      <c r="N227" s="350"/>
      <c r="O227" s="94"/>
      <c r="P227" s="95">
        <v>1</v>
      </c>
      <c r="Q227" s="248"/>
    </row>
    <row r="228" spans="1:17" ht="14.25">
      <c r="A228" s="52" t="s">
        <v>966</v>
      </c>
      <c r="B228" s="44" t="s">
        <v>1136</v>
      </c>
      <c r="C228" s="30" t="s">
        <v>859</v>
      </c>
      <c r="D228" s="31" t="s">
        <v>853</v>
      </c>
      <c r="E228" s="44" t="s">
        <v>941</v>
      </c>
      <c r="F228" s="92">
        <v>1</v>
      </c>
      <c r="G228" s="205"/>
      <c r="H228" s="92">
        <v>1</v>
      </c>
      <c r="I228" s="204">
        <v>1</v>
      </c>
      <c r="J228" s="92"/>
      <c r="K228" s="268"/>
      <c r="L228" s="93">
        <v>1</v>
      </c>
      <c r="M228" s="93"/>
      <c r="N228" s="350"/>
      <c r="O228" s="94"/>
      <c r="P228" s="95">
        <v>1</v>
      </c>
      <c r="Q228" s="248"/>
    </row>
    <row r="229" spans="1:17" ht="14.25">
      <c r="A229" s="53" t="s">
        <v>775</v>
      </c>
      <c r="B229" s="30" t="s">
        <v>1137</v>
      </c>
      <c r="C229" s="30" t="s">
        <v>846</v>
      </c>
      <c r="D229" s="31" t="s">
        <v>847</v>
      </c>
      <c r="E229" s="96" t="s">
        <v>1138</v>
      </c>
      <c r="F229" s="92">
        <v>1</v>
      </c>
      <c r="G229" s="205">
        <v>1</v>
      </c>
      <c r="H229" s="91">
        <v>1</v>
      </c>
      <c r="I229" s="204"/>
      <c r="J229" s="92"/>
      <c r="K229" s="268"/>
      <c r="L229" s="93">
        <v>1</v>
      </c>
      <c r="M229" s="93"/>
      <c r="N229" s="350"/>
      <c r="O229" s="94"/>
      <c r="P229" s="95">
        <v>1</v>
      </c>
      <c r="Q229" s="248"/>
    </row>
    <row r="230" spans="1:17" ht="14.25">
      <c r="A230" s="53" t="s">
        <v>775</v>
      </c>
      <c r="B230" s="30" t="s">
        <v>967</v>
      </c>
      <c r="C230" s="30" t="s">
        <v>968</v>
      </c>
      <c r="D230" s="31" t="s">
        <v>969</v>
      </c>
      <c r="E230" s="44" t="s">
        <v>941</v>
      </c>
      <c r="F230" s="92">
        <v>1</v>
      </c>
      <c r="G230" s="205"/>
      <c r="H230" s="92">
        <v>1</v>
      </c>
      <c r="I230" s="204">
        <v>1</v>
      </c>
      <c r="J230" s="92"/>
      <c r="K230" s="268"/>
      <c r="L230" s="93">
        <v>1</v>
      </c>
      <c r="M230" s="93"/>
      <c r="N230" s="350"/>
      <c r="O230" s="94"/>
      <c r="P230" s="95">
        <v>1</v>
      </c>
      <c r="Q230" s="248"/>
    </row>
    <row r="231" spans="1:17" ht="14.25">
      <c r="A231" s="52" t="s">
        <v>970</v>
      </c>
      <c r="B231" s="44" t="s">
        <v>971</v>
      </c>
      <c r="C231" s="30" t="s">
        <v>866</v>
      </c>
      <c r="D231" s="31" t="s">
        <v>853</v>
      </c>
      <c r="E231" s="44" t="s">
        <v>941</v>
      </c>
      <c r="F231" s="92">
        <v>1</v>
      </c>
      <c r="G231" s="205"/>
      <c r="H231" s="92">
        <v>1</v>
      </c>
      <c r="I231" s="204">
        <v>1</v>
      </c>
      <c r="J231" s="92"/>
      <c r="K231" s="268"/>
      <c r="L231" s="93">
        <v>1</v>
      </c>
      <c r="M231" s="93"/>
      <c r="N231" s="350"/>
      <c r="O231" s="94"/>
      <c r="P231" s="95">
        <v>1</v>
      </c>
      <c r="Q231" s="248"/>
    </row>
    <row r="232" spans="1:17" ht="14.25">
      <c r="A232" s="53" t="s">
        <v>775</v>
      </c>
      <c r="B232" s="44" t="s">
        <v>1140</v>
      </c>
      <c r="C232" s="30" t="s">
        <v>972</v>
      </c>
      <c r="D232" s="31" t="s">
        <v>969</v>
      </c>
      <c r="E232" s="96" t="s">
        <v>1431</v>
      </c>
      <c r="F232" s="256">
        <v>1</v>
      </c>
      <c r="G232" s="205">
        <v>1</v>
      </c>
      <c r="H232" s="92"/>
      <c r="I232" s="204"/>
      <c r="J232" s="92"/>
      <c r="K232" s="268"/>
      <c r="L232" s="93">
        <v>1</v>
      </c>
      <c r="M232" s="93"/>
      <c r="N232" s="350"/>
      <c r="O232" s="94"/>
      <c r="P232" s="95">
        <v>1</v>
      </c>
      <c r="Q232" s="248"/>
    </row>
    <row r="233" spans="1:17" ht="14.25">
      <c r="A233" s="53" t="s">
        <v>775</v>
      </c>
      <c r="B233" s="2" t="s">
        <v>973</v>
      </c>
      <c r="C233" s="2" t="s">
        <v>972</v>
      </c>
      <c r="D233" s="7" t="s">
        <v>969</v>
      </c>
      <c r="E233" s="195" t="s">
        <v>974</v>
      </c>
      <c r="F233" s="203">
        <v>1</v>
      </c>
      <c r="G233" s="205"/>
      <c r="H233" s="92"/>
      <c r="I233" s="204"/>
      <c r="J233" s="92">
        <v>1</v>
      </c>
      <c r="K233" s="268">
        <v>1</v>
      </c>
      <c r="L233" s="93">
        <v>1</v>
      </c>
      <c r="M233" s="93"/>
      <c r="N233" s="350"/>
      <c r="O233" s="94">
        <v>1</v>
      </c>
      <c r="P233" s="95">
        <v>1</v>
      </c>
      <c r="Q233" s="248"/>
    </row>
    <row r="234" spans="1:17" ht="14.25">
      <c r="A234" s="52" t="s">
        <v>975</v>
      </c>
      <c r="B234" s="2" t="s">
        <v>977</v>
      </c>
      <c r="C234" s="2" t="s">
        <v>852</v>
      </c>
      <c r="D234" s="7" t="s">
        <v>853</v>
      </c>
      <c r="E234" s="10" t="s">
        <v>900</v>
      </c>
      <c r="F234" s="203">
        <v>1</v>
      </c>
      <c r="G234" s="205"/>
      <c r="H234" s="92">
        <v>1</v>
      </c>
      <c r="I234" s="204">
        <v>1</v>
      </c>
      <c r="J234" s="92"/>
      <c r="K234" s="268"/>
      <c r="L234" s="93">
        <v>1</v>
      </c>
      <c r="M234" s="93"/>
      <c r="N234" s="350"/>
      <c r="O234" s="94"/>
      <c r="P234" s="95">
        <v>1</v>
      </c>
      <c r="Q234" s="248"/>
    </row>
    <row r="235" spans="1:17" ht="15">
      <c r="A235" s="53" t="s">
        <v>775</v>
      </c>
      <c r="B235" s="190" t="s">
        <v>1341</v>
      </c>
      <c r="C235" s="2" t="s">
        <v>1212</v>
      </c>
      <c r="D235" s="7" t="s">
        <v>963</v>
      </c>
      <c r="E235" s="10" t="s">
        <v>1342</v>
      </c>
      <c r="F235" s="203">
        <v>1</v>
      </c>
      <c r="G235" s="224"/>
      <c r="H235" s="203">
        <v>1</v>
      </c>
      <c r="I235" s="204">
        <v>1</v>
      </c>
      <c r="J235" s="203"/>
      <c r="K235" s="271"/>
      <c r="L235" s="294">
        <v>1</v>
      </c>
      <c r="M235" s="248"/>
      <c r="N235" s="351"/>
      <c r="O235" s="94"/>
      <c r="P235" s="95">
        <v>1</v>
      </c>
      <c r="Q235" s="248"/>
    </row>
    <row r="236" spans="1:17" ht="14.25">
      <c r="A236" s="52" t="s">
        <v>978</v>
      </c>
      <c r="B236" s="2" t="s">
        <v>987</v>
      </c>
      <c r="C236" s="2" t="s">
        <v>852</v>
      </c>
      <c r="D236" s="7" t="s">
        <v>853</v>
      </c>
      <c r="E236" s="10" t="s">
        <v>941</v>
      </c>
      <c r="F236" s="203">
        <v>1</v>
      </c>
      <c r="G236" s="205"/>
      <c r="H236" s="92">
        <v>1</v>
      </c>
      <c r="I236" s="204">
        <v>1</v>
      </c>
      <c r="J236" s="92"/>
      <c r="K236" s="268"/>
      <c r="L236" s="93">
        <v>1</v>
      </c>
      <c r="M236" s="93"/>
      <c r="N236" s="350"/>
      <c r="O236" s="94"/>
      <c r="P236" s="95">
        <v>1</v>
      </c>
      <c r="Q236" s="248"/>
    </row>
    <row r="237" spans="1:17" ht="14.25">
      <c r="A237" s="52" t="s">
        <v>979</v>
      </c>
      <c r="B237" s="2" t="s">
        <v>1141</v>
      </c>
      <c r="C237" s="2" t="s">
        <v>962</v>
      </c>
      <c r="D237" s="7" t="s">
        <v>963</v>
      </c>
      <c r="E237" s="10" t="s">
        <v>502</v>
      </c>
      <c r="F237" s="256">
        <v>1</v>
      </c>
      <c r="G237" s="205"/>
      <c r="H237" s="92">
        <v>1</v>
      </c>
      <c r="I237" s="204">
        <v>1</v>
      </c>
      <c r="J237" s="92"/>
      <c r="K237" s="268"/>
      <c r="L237" s="93">
        <v>1</v>
      </c>
      <c r="M237" s="93"/>
      <c r="N237" s="350"/>
      <c r="O237" s="94"/>
      <c r="P237" s="95">
        <v>1</v>
      </c>
      <c r="Q237" s="248"/>
    </row>
    <row r="238" spans="1:17" ht="14.25">
      <c r="A238" s="53" t="s">
        <v>775</v>
      </c>
      <c r="B238" s="30" t="s">
        <v>1142</v>
      </c>
      <c r="C238" s="30" t="s">
        <v>962</v>
      </c>
      <c r="D238" s="31" t="s">
        <v>963</v>
      </c>
      <c r="E238" s="96" t="s">
        <v>1430</v>
      </c>
      <c r="F238" s="256">
        <v>1</v>
      </c>
      <c r="G238" s="205">
        <v>1</v>
      </c>
      <c r="H238" s="92"/>
      <c r="I238" s="204"/>
      <c r="J238" s="92"/>
      <c r="K238" s="268"/>
      <c r="L238" s="93">
        <v>1</v>
      </c>
      <c r="M238" s="93"/>
      <c r="N238" s="350"/>
      <c r="O238" s="94"/>
      <c r="P238" s="95">
        <v>1</v>
      </c>
      <c r="Q238" s="248"/>
    </row>
    <row r="239" spans="1:17" ht="14.25">
      <c r="A239" s="52" t="s">
        <v>980</v>
      </c>
      <c r="B239" s="44" t="s">
        <v>981</v>
      </c>
      <c r="C239" s="30" t="s">
        <v>1385</v>
      </c>
      <c r="D239" s="31" t="s">
        <v>963</v>
      </c>
      <c r="E239" s="96" t="s">
        <v>1432</v>
      </c>
      <c r="F239" s="92">
        <v>1</v>
      </c>
      <c r="G239" s="205">
        <v>1</v>
      </c>
      <c r="H239" s="92"/>
      <c r="I239" s="204"/>
      <c r="J239" s="92"/>
      <c r="K239" s="268"/>
      <c r="L239" s="93"/>
      <c r="M239" s="93">
        <v>1</v>
      </c>
      <c r="N239" s="350"/>
      <c r="O239" s="94"/>
      <c r="P239" s="95">
        <v>1</v>
      </c>
      <c r="Q239" s="248"/>
    </row>
    <row r="240" spans="1:17" ht="14.25">
      <c r="A240" s="52" t="s">
        <v>982</v>
      </c>
      <c r="B240" s="30" t="s">
        <v>1143</v>
      </c>
      <c r="C240" s="30" t="s">
        <v>983</v>
      </c>
      <c r="D240" s="31" t="s">
        <v>984</v>
      </c>
      <c r="E240" s="44" t="s">
        <v>941</v>
      </c>
      <c r="F240" s="92">
        <v>1</v>
      </c>
      <c r="G240" s="205"/>
      <c r="H240" s="92">
        <v>1</v>
      </c>
      <c r="I240" s="204">
        <v>1</v>
      </c>
      <c r="J240" s="92"/>
      <c r="K240" s="268"/>
      <c r="L240" s="93">
        <v>1</v>
      </c>
      <c r="M240" s="93"/>
      <c r="N240" s="350"/>
      <c r="O240" s="94"/>
      <c r="P240" s="95">
        <v>1</v>
      </c>
      <c r="Q240" s="248"/>
    </row>
    <row r="241" spans="1:17" ht="14.25">
      <c r="A241" s="52" t="s">
        <v>985</v>
      </c>
      <c r="B241" s="30" t="s">
        <v>1144</v>
      </c>
      <c r="C241" s="30" t="s">
        <v>986</v>
      </c>
      <c r="D241" s="31" t="s">
        <v>969</v>
      </c>
      <c r="E241" s="44" t="s">
        <v>941</v>
      </c>
      <c r="F241" s="92">
        <v>1</v>
      </c>
      <c r="G241" s="205"/>
      <c r="H241" s="92">
        <v>1</v>
      </c>
      <c r="I241" s="204">
        <v>1</v>
      </c>
      <c r="J241" s="92"/>
      <c r="K241" s="268"/>
      <c r="L241" s="93">
        <v>1</v>
      </c>
      <c r="M241" s="93"/>
      <c r="N241" s="350"/>
      <c r="O241" s="94"/>
      <c r="P241" s="95">
        <v>1</v>
      </c>
      <c r="Q241" s="248"/>
    </row>
    <row r="242" spans="1:17" ht="14.25">
      <c r="A242" s="53" t="s">
        <v>775</v>
      </c>
      <c r="B242" s="30" t="s">
        <v>1145</v>
      </c>
      <c r="C242" s="30" t="s">
        <v>986</v>
      </c>
      <c r="D242" s="31" t="s">
        <v>969</v>
      </c>
      <c r="E242" s="44" t="s">
        <v>941</v>
      </c>
      <c r="F242" s="92">
        <v>1</v>
      </c>
      <c r="G242" s="205"/>
      <c r="H242" s="92">
        <v>1</v>
      </c>
      <c r="I242" s="204">
        <v>1</v>
      </c>
      <c r="J242" s="92"/>
      <c r="K242" s="268"/>
      <c r="L242" s="93">
        <v>1</v>
      </c>
      <c r="M242" s="93"/>
      <c r="N242" s="350"/>
      <c r="O242" s="94"/>
      <c r="P242" s="95">
        <v>1</v>
      </c>
      <c r="Q242" s="248"/>
    </row>
    <row r="243" spans="1:17" ht="14.25">
      <c r="A243" s="53" t="s">
        <v>775</v>
      </c>
      <c r="B243" s="30" t="s">
        <v>989</v>
      </c>
      <c r="C243" s="30" t="s">
        <v>986</v>
      </c>
      <c r="D243" s="31" t="s">
        <v>969</v>
      </c>
      <c r="E243" s="44" t="s">
        <v>503</v>
      </c>
      <c r="F243" s="256">
        <v>1</v>
      </c>
      <c r="G243" s="205"/>
      <c r="H243" s="92">
        <v>1</v>
      </c>
      <c r="I243" s="204">
        <v>1</v>
      </c>
      <c r="J243" s="92"/>
      <c r="K243" s="268"/>
      <c r="L243" s="93">
        <v>1</v>
      </c>
      <c r="M243" s="93"/>
      <c r="N243" s="350"/>
      <c r="O243" s="94"/>
      <c r="P243" s="95">
        <v>1</v>
      </c>
      <c r="Q243" s="248"/>
    </row>
    <row r="244" spans="1:17" ht="14.25">
      <c r="A244" s="24" t="s">
        <v>1237</v>
      </c>
      <c r="B244" s="189" t="s">
        <v>1216</v>
      </c>
      <c r="C244" s="30" t="s">
        <v>968</v>
      </c>
      <c r="D244" s="31" t="s">
        <v>969</v>
      </c>
      <c r="E244" s="96" t="s">
        <v>58</v>
      </c>
      <c r="F244" s="92">
        <v>1</v>
      </c>
      <c r="G244" s="205">
        <v>1</v>
      </c>
      <c r="H244" s="92"/>
      <c r="I244" s="240"/>
      <c r="J244" s="92"/>
      <c r="K244" s="273"/>
      <c r="L244" s="294">
        <v>1</v>
      </c>
      <c r="M244" s="245"/>
      <c r="N244" s="350"/>
      <c r="O244" s="94"/>
      <c r="P244" s="95">
        <v>1</v>
      </c>
      <c r="Q244" s="248"/>
    </row>
    <row r="245" spans="1:18" ht="15" thickBot="1">
      <c r="A245" s="402" t="s">
        <v>775</v>
      </c>
      <c r="B245" s="403" t="s">
        <v>1238</v>
      </c>
      <c r="C245" s="404" t="s">
        <v>852</v>
      </c>
      <c r="D245" s="405" t="s">
        <v>853</v>
      </c>
      <c r="E245" s="406" t="s">
        <v>256</v>
      </c>
      <c r="F245" s="407">
        <v>1</v>
      </c>
      <c r="G245" s="408">
        <v>1</v>
      </c>
      <c r="H245" s="407"/>
      <c r="I245" s="409"/>
      <c r="J245" s="407"/>
      <c r="K245" s="410"/>
      <c r="L245" s="411">
        <v>1</v>
      </c>
      <c r="M245" s="412"/>
      <c r="N245" s="413"/>
      <c r="O245" s="414"/>
      <c r="P245" s="415">
        <v>1</v>
      </c>
      <c r="Q245" s="412"/>
      <c r="R245" s="416"/>
    </row>
    <row r="246" spans="5:17" ht="15.75" thickTop="1">
      <c r="E246" s="59">
        <f>SUM(F224:F245)</f>
        <v>22</v>
      </c>
      <c r="F246" s="210"/>
      <c r="G246" s="210"/>
      <c r="H246" s="210"/>
      <c r="I246" s="210"/>
      <c r="J246" s="210"/>
      <c r="K246" s="248"/>
      <c r="L246" s="93"/>
      <c r="M246" s="248"/>
      <c r="N246" s="351"/>
      <c r="O246" s="94"/>
      <c r="P246" s="248"/>
      <c r="Q246" s="248"/>
    </row>
    <row r="247" spans="6:17" ht="15">
      <c r="F247" s="210"/>
      <c r="G247" s="210"/>
      <c r="H247" s="210"/>
      <c r="I247" s="210"/>
      <c r="J247" s="248"/>
      <c r="K247" s="210"/>
      <c r="L247" s="245"/>
      <c r="M247" s="248"/>
      <c r="N247" s="351"/>
      <c r="O247" s="245"/>
      <c r="P247" s="292"/>
      <c r="Q247" s="248"/>
    </row>
    <row r="248" spans="6:17" ht="15.75" thickBot="1">
      <c r="F248" s="210"/>
      <c r="G248" s="222"/>
      <c r="H248" s="210"/>
      <c r="I248" s="248"/>
      <c r="J248" s="210"/>
      <c r="K248" s="248"/>
      <c r="L248" s="93"/>
      <c r="M248" s="248"/>
      <c r="N248" s="351"/>
      <c r="O248" s="94"/>
      <c r="P248" s="248"/>
      <c r="Q248" s="248"/>
    </row>
    <row r="249" spans="1:17" ht="15" thickTop="1">
      <c r="A249" s="115"/>
      <c r="B249" s="84" t="s">
        <v>830</v>
      </c>
      <c r="C249" s="116"/>
      <c r="D249" s="117"/>
      <c r="E249" s="118"/>
      <c r="F249" s="217"/>
      <c r="G249" s="230"/>
      <c r="H249" s="217"/>
      <c r="I249" s="249"/>
      <c r="J249" s="217"/>
      <c r="K249" s="283"/>
      <c r="L249" s="92"/>
      <c r="M249" s="93"/>
      <c r="N249" s="350"/>
      <c r="O249" s="94"/>
      <c r="P249" s="95"/>
      <c r="Q249" s="248"/>
    </row>
    <row r="250" spans="1:17" ht="14.25">
      <c r="A250" s="67" t="s">
        <v>988</v>
      </c>
      <c r="B250" s="30" t="s">
        <v>1147</v>
      </c>
      <c r="C250" s="30" t="s">
        <v>968</v>
      </c>
      <c r="D250" s="31" t="s">
        <v>969</v>
      </c>
      <c r="E250" s="44" t="s">
        <v>504</v>
      </c>
      <c r="F250" s="256">
        <v>1</v>
      </c>
      <c r="G250" s="205"/>
      <c r="H250" s="92">
        <v>1</v>
      </c>
      <c r="I250" s="204">
        <v>1</v>
      </c>
      <c r="J250" s="92"/>
      <c r="K250" s="264"/>
      <c r="L250" s="92">
        <v>1</v>
      </c>
      <c r="M250" s="93"/>
      <c r="N250" s="350"/>
      <c r="O250" s="94"/>
      <c r="P250" s="95">
        <v>1</v>
      </c>
      <c r="Q250" s="248"/>
    </row>
    <row r="251" spans="1:17" ht="14.25">
      <c r="A251" s="89" t="s">
        <v>775</v>
      </c>
      <c r="B251" s="30" t="s">
        <v>1148</v>
      </c>
      <c r="C251" s="30" t="s">
        <v>986</v>
      </c>
      <c r="D251" s="31" t="s">
        <v>969</v>
      </c>
      <c r="E251" s="198" t="s">
        <v>990</v>
      </c>
      <c r="F251" s="92">
        <v>1</v>
      </c>
      <c r="G251" s="205"/>
      <c r="H251" s="92"/>
      <c r="I251" s="204"/>
      <c r="J251" s="92">
        <v>1</v>
      </c>
      <c r="K251" s="264">
        <v>1</v>
      </c>
      <c r="L251" s="92">
        <v>1</v>
      </c>
      <c r="M251" s="93"/>
      <c r="N251" s="350">
        <v>1</v>
      </c>
      <c r="O251" s="94"/>
      <c r="P251" s="95"/>
      <c r="Q251" s="248"/>
    </row>
    <row r="252" spans="1:17" ht="14.25">
      <c r="A252" s="89" t="s">
        <v>775</v>
      </c>
      <c r="B252" s="30" t="s">
        <v>1151</v>
      </c>
      <c r="C252" s="30" t="s">
        <v>968</v>
      </c>
      <c r="D252" s="31" t="s">
        <v>969</v>
      </c>
      <c r="E252" s="44" t="s">
        <v>941</v>
      </c>
      <c r="F252" s="92">
        <v>1</v>
      </c>
      <c r="G252" s="205"/>
      <c r="H252" s="92">
        <v>1</v>
      </c>
      <c r="I252" s="204">
        <v>1</v>
      </c>
      <c r="J252" s="92"/>
      <c r="K252" s="264"/>
      <c r="L252" s="92">
        <v>1</v>
      </c>
      <c r="M252" s="93"/>
      <c r="N252" s="350"/>
      <c r="O252" s="94"/>
      <c r="P252" s="95">
        <v>1</v>
      </c>
      <c r="Q252" s="248"/>
    </row>
    <row r="253" spans="1:17" ht="14.25">
      <c r="A253" s="89" t="s">
        <v>775</v>
      </c>
      <c r="B253" s="30" t="s">
        <v>991</v>
      </c>
      <c r="C253" s="30" t="s">
        <v>986</v>
      </c>
      <c r="D253" s="31" t="s">
        <v>969</v>
      </c>
      <c r="E253" s="44" t="s">
        <v>941</v>
      </c>
      <c r="F253" s="92">
        <v>1</v>
      </c>
      <c r="G253" s="205"/>
      <c r="H253" s="92">
        <v>1</v>
      </c>
      <c r="I253" s="204">
        <v>1</v>
      </c>
      <c r="J253" s="92"/>
      <c r="K253" s="264"/>
      <c r="L253" s="92">
        <v>1</v>
      </c>
      <c r="M253" s="245"/>
      <c r="N253" s="350"/>
      <c r="O253" s="94"/>
      <c r="P253" s="95">
        <v>1</v>
      </c>
      <c r="Q253" s="248"/>
    </row>
    <row r="254" spans="1:17" ht="14.25">
      <c r="A254" s="89" t="s">
        <v>775</v>
      </c>
      <c r="B254" s="30" t="s">
        <v>1149</v>
      </c>
      <c r="C254" s="30" t="s">
        <v>968</v>
      </c>
      <c r="D254" s="31" t="s">
        <v>969</v>
      </c>
      <c r="E254" s="44" t="s">
        <v>504</v>
      </c>
      <c r="F254" s="256">
        <v>1</v>
      </c>
      <c r="G254" s="205"/>
      <c r="H254" s="92">
        <v>1</v>
      </c>
      <c r="I254" s="204">
        <v>1</v>
      </c>
      <c r="J254" s="92"/>
      <c r="K254" s="264"/>
      <c r="L254" s="92">
        <v>1</v>
      </c>
      <c r="M254" s="93"/>
      <c r="N254" s="350"/>
      <c r="O254" s="94"/>
      <c r="P254" s="95">
        <v>1</v>
      </c>
      <c r="Q254" s="248"/>
    </row>
    <row r="255" spans="1:17" ht="14.25">
      <c r="A255" s="89" t="s">
        <v>775</v>
      </c>
      <c r="B255" s="189" t="s">
        <v>1222</v>
      </c>
      <c r="C255" s="30" t="s">
        <v>1212</v>
      </c>
      <c r="D255" s="31" t="s">
        <v>963</v>
      </c>
      <c r="E255" s="198" t="s">
        <v>1150</v>
      </c>
      <c r="F255" s="92">
        <v>0</v>
      </c>
      <c r="G255" s="205">
        <v>1</v>
      </c>
      <c r="H255" s="92"/>
      <c r="I255" s="240"/>
      <c r="J255" s="92">
        <v>0</v>
      </c>
      <c r="K255" s="284"/>
      <c r="L255" s="92">
        <v>0</v>
      </c>
      <c r="M255" s="93"/>
      <c r="N255" s="350">
        <v>0</v>
      </c>
      <c r="O255" s="94"/>
      <c r="P255" s="95"/>
      <c r="Q255" s="248"/>
    </row>
    <row r="256" spans="1:17" ht="14.25">
      <c r="A256" s="89" t="s">
        <v>775</v>
      </c>
      <c r="B256" s="189" t="s">
        <v>1239</v>
      </c>
      <c r="C256" s="30" t="s">
        <v>1212</v>
      </c>
      <c r="D256" s="31" t="s">
        <v>963</v>
      </c>
      <c r="E256" s="378" t="s">
        <v>418</v>
      </c>
      <c r="F256" s="256">
        <v>1</v>
      </c>
      <c r="G256" s="205">
        <v>1</v>
      </c>
      <c r="H256" s="92"/>
      <c r="I256" s="240"/>
      <c r="J256" s="92"/>
      <c r="K256" s="284"/>
      <c r="L256" s="92">
        <v>1</v>
      </c>
      <c r="M256" s="93"/>
      <c r="N256" s="350"/>
      <c r="O256" s="94"/>
      <c r="P256" s="95">
        <v>1</v>
      </c>
      <c r="Q256" s="248"/>
    </row>
    <row r="257" spans="1:17" ht="14.25">
      <c r="A257" s="67" t="s">
        <v>992</v>
      </c>
      <c r="B257" s="30" t="s">
        <v>993</v>
      </c>
      <c r="C257" s="30" t="s">
        <v>972</v>
      </c>
      <c r="D257" s="31" t="s">
        <v>969</v>
      </c>
      <c r="E257" s="44" t="s">
        <v>506</v>
      </c>
      <c r="F257" s="256">
        <v>1</v>
      </c>
      <c r="G257" s="205"/>
      <c r="H257" s="92">
        <v>1</v>
      </c>
      <c r="I257" s="204">
        <v>1</v>
      </c>
      <c r="J257" s="92"/>
      <c r="K257" s="264"/>
      <c r="L257" s="92">
        <v>1</v>
      </c>
      <c r="M257" s="93"/>
      <c r="N257" s="350"/>
      <c r="O257" s="94"/>
      <c r="P257" s="95">
        <v>1</v>
      </c>
      <c r="Q257" s="248"/>
    </row>
    <row r="258" spans="1:17" ht="14.25">
      <c r="A258" s="67" t="s">
        <v>994</v>
      </c>
      <c r="B258" s="30" t="s">
        <v>1152</v>
      </c>
      <c r="C258" s="30" t="s">
        <v>995</v>
      </c>
      <c r="D258" s="31" t="s">
        <v>984</v>
      </c>
      <c r="E258" s="96" t="s">
        <v>530</v>
      </c>
      <c r="F258" s="256">
        <v>1</v>
      </c>
      <c r="G258" s="205">
        <v>1</v>
      </c>
      <c r="H258" s="91">
        <v>1</v>
      </c>
      <c r="I258" s="204"/>
      <c r="J258" s="92"/>
      <c r="K258" s="264"/>
      <c r="L258" s="92">
        <v>1</v>
      </c>
      <c r="M258" s="93"/>
      <c r="N258" s="350"/>
      <c r="O258" s="94"/>
      <c r="P258" s="95">
        <v>1</v>
      </c>
      <c r="Q258" s="248"/>
    </row>
    <row r="259" spans="1:17" ht="14.25">
      <c r="A259" s="67" t="s">
        <v>996</v>
      </c>
      <c r="B259" s="30" t="s">
        <v>1148</v>
      </c>
      <c r="C259" s="30" t="s">
        <v>986</v>
      </c>
      <c r="D259" s="31" t="s">
        <v>969</v>
      </c>
      <c r="E259" s="198" t="s">
        <v>997</v>
      </c>
      <c r="F259" s="92">
        <v>1</v>
      </c>
      <c r="G259" s="205"/>
      <c r="H259" s="92"/>
      <c r="I259" s="204"/>
      <c r="J259" s="92">
        <v>1</v>
      </c>
      <c r="K259" s="264">
        <v>1</v>
      </c>
      <c r="L259" s="92">
        <v>1</v>
      </c>
      <c r="M259" s="93"/>
      <c r="N259" s="350">
        <v>1</v>
      </c>
      <c r="O259" s="94"/>
      <c r="P259" s="95"/>
      <c r="Q259" s="248"/>
    </row>
    <row r="260" spans="1:17" ht="14.25">
      <c r="A260" s="67"/>
      <c r="B260" s="30"/>
      <c r="C260" s="30"/>
      <c r="D260" s="31"/>
      <c r="E260" s="198" t="s">
        <v>998</v>
      </c>
      <c r="F260" s="92"/>
      <c r="G260" s="205"/>
      <c r="H260" s="92"/>
      <c r="I260" s="204"/>
      <c r="J260" s="92"/>
      <c r="K260" s="264"/>
      <c r="L260" s="92"/>
      <c r="M260" s="93"/>
      <c r="N260" s="350"/>
      <c r="O260" s="94"/>
      <c r="P260" s="95"/>
      <c r="Q260" s="248"/>
    </row>
    <row r="261" spans="1:17" ht="14.25">
      <c r="A261" s="89" t="s">
        <v>775</v>
      </c>
      <c r="B261" s="30" t="s">
        <v>531</v>
      </c>
      <c r="C261" s="30" t="s">
        <v>968</v>
      </c>
      <c r="D261" s="31" t="s">
        <v>969</v>
      </c>
      <c r="E261" s="44" t="s">
        <v>941</v>
      </c>
      <c r="F261" s="92">
        <v>1</v>
      </c>
      <c r="G261" s="205"/>
      <c r="H261" s="92">
        <v>1</v>
      </c>
      <c r="I261" s="204">
        <v>1</v>
      </c>
      <c r="J261" s="92"/>
      <c r="K261" s="264"/>
      <c r="L261" s="92">
        <v>1</v>
      </c>
      <c r="M261" s="93"/>
      <c r="N261" s="350"/>
      <c r="O261" s="94"/>
      <c r="P261" s="95">
        <v>1</v>
      </c>
      <c r="Q261" s="248"/>
    </row>
    <row r="262" spans="1:17" ht="14.25">
      <c r="A262" s="89" t="s">
        <v>775</v>
      </c>
      <c r="B262" s="30" t="s">
        <v>999</v>
      </c>
      <c r="C262" s="30" t="s">
        <v>986</v>
      </c>
      <c r="D262" s="31" t="s">
        <v>969</v>
      </c>
      <c r="E262" s="44" t="s">
        <v>941</v>
      </c>
      <c r="F262" s="92">
        <v>1</v>
      </c>
      <c r="G262" s="205"/>
      <c r="H262" s="92">
        <v>1</v>
      </c>
      <c r="I262" s="204">
        <v>1</v>
      </c>
      <c r="J262" s="92"/>
      <c r="K262" s="264"/>
      <c r="L262" s="92">
        <v>1</v>
      </c>
      <c r="M262" s="245"/>
      <c r="N262" s="350"/>
      <c r="O262" s="94"/>
      <c r="P262" s="95">
        <v>1</v>
      </c>
      <c r="Q262" s="248"/>
    </row>
    <row r="263" spans="1:17" ht="14.25">
      <c r="A263" s="89" t="s">
        <v>775</v>
      </c>
      <c r="B263" s="30" t="s">
        <v>532</v>
      </c>
      <c r="C263" s="30" t="s">
        <v>986</v>
      </c>
      <c r="D263" s="31" t="s">
        <v>969</v>
      </c>
      <c r="E263" s="44" t="s">
        <v>507</v>
      </c>
      <c r="F263" s="256">
        <v>1</v>
      </c>
      <c r="G263" s="205"/>
      <c r="H263" s="92">
        <v>1</v>
      </c>
      <c r="I263" s="204">
        <v>1</v>
      </c>
      <c r="J263" s="92"/>
      <c r="K263" s="264"/>
      <c r="L263" s="92">
        <v>1</v>
      </c>
      <c r="M263" s="245"/>
      <c r="N263" s="350"/>
      <c r="O263" s="94"/>
      <c r="P263" s="95">
        <v>1</v>
      </c>
      <c r="Q263" s="248"/>
    </row>
    <row r="264" spans="1:17" ht="14.25">
      <c r="A264" s="89" t="s">
        <v>775</v>
      </c>
      <c r="B264" s="30" t="s">
        <v>1000</v>
      </c>
      <c r="C264" s="30" t="s">
        <v>986</v>
      </c>
      <c r="D264" s="31" t="s">
        <v>969</v>
      </c>
      <c r="E264" s="44" t="s">
        <v>941</v>
      </c>
      <c r="F264" s="92">
        <v>1</v>
      </c>
      <c r="G264" s="205"/>
      <c r="H264" s="92">
        <v>1</v>
      </c>
      <c r="I264" s="204">
        <v>1</v>
      </c>
      <c r="J264" s="92"/>
      <c r="K264" s="264"/>
      <c r="L264" s="92">
        <v>1</v>
      </c>
      <c r="M264" s="93"/>
      <c r="N264" s="350"/>
      <c r="O264" s="94"/>
      <c r="P264" s="95">
        <v>1</v>
      </c>
      <c r="Q264" s="248"/>
    </row>
    <row r="265" spans="1:17" ht="14.25">
      <c r="A265" s="67" t="s">
        <v>1219</v>
      </c>
      <c r="B265" s="189" t="s">
        <v>1221</v>
      </c>
      <c r="C265" s="30" t="s">
        <v>962</v>
      </c>
      <c r="D265" s="31" t="s">
        <v>1220</v>
      </c>
      <c r="E265" s="96" t="s">
        <v>1417</v>
      </c>
      <c r="F265" s="92">
        <v>1</v>
      </c>
      <c r="G265" s="205">
        <v>1</v>
      </c>
      <c r="H265" s="92"/>
      <c r="I265" s="244"/>
      <c r="J265" s="92"/>
      <c r="K265" s="284"/>
      <c r="L265" s="92">
        <v>1</v>
      </c>
      <c r="M265" s="245"/>
      <c r="N265" s="350"/>
      <c r="O265" s="94"/>
      <c r="P265" s="95">
        <v>1</v>
      </c>
      <c r="Q265" s="248"/>
    </row>
    <row r="266" spans="1:17" ht="14.25">
      <c r="A266" s="89" t="s">
        <v>775</v>
      </c>
      <c r="B266" s="189" t="s">
        <v>1232</v>
      </c>
      <c r="C266" s="30" t="s">
        <v>962</v>
      </c>
      <c r="D266" s="31" t="s">
        <v>1220</v>
      </c>
      <c r="E266" s="96" t="s">
        <v>1417</v>
      </c>
      <c r="F266" s="92">
        <v>1</v>
      </c>
      <c r="G266" s="205">
        <v>1</v>
      </c>
      <c r="H266" s="92"/>
      <c r="I266" s="244"/>
      <c r="J266" s="92"/>
      <c r="K266" s="284"/>
      <c r="L266" s="92">
        <v>1</v>
      </c>
      <c r="M266" s="245"/>
      <c r="N266" s="350"/>
      <c r="O266" s="94"/>
      <c r="P266" s="95">
        <v>1</v>
      </c>
      <c r="Q266" s="248"/>
    </row>
    <row r="267" spans="1:17" ht="14.25">
      <c r="A267" s="89" t="s">
        <v>775</v>
      </c>
      <c r="B267" s="189" t="s">
        <v>1229</v>
      </c>
      <c r="C267" s="30" t="s">
        <v>1212</v>
      </c>
      <c r="D267" s="31" t="s">
        <v>963</v>
      </c>
      <c r="E267" s="96" t="s">
        <v>1417</v>
      </c>
      <c r="F267" s="92">
        <v>1</v>
      </c>
      <c r="G267" s="205">
        <v>1</v>
      </c>
      <c r="H267" s="92"/>
      <c r="I267" s="250"/>
      <c r="J267" s="250"/>
      <c r="K267" s="284"/>
      <c r="L267" s="92">
        <v>1</v>
      </c>
      <c r="M267" s="245"/>
      <c r="N267" s="350"/>
      <c r="O267" s="94"/>
      <c r="P267" s="95">
        <v>1</v>
      </c>
      <c r="Q267" s="248"/>
    </row>
    <row r="268" spans="1:17" ht="14.25">
      <c r="A268" s="89" t="s">
        <v>775</v>
      </c>
      <c r="B268" s="189" t="s">
        <v>1246</v>
      </c>
      <c r="C268" s="30" t="s">
        <v>1212</v>
      </c>
      <c r="D268" s="31" t="s">
        <v>963</v>
      </c>
      <c r="E268" s="44" t="s">
        <v>941</v>
      </c>
      <c r="F268" s="92">
        <v>1</v>
      </c>
      <c r="G268" s="205"/>
      <c r="H268" s="92">
        <v>1</v>
      </c>
      <c r="I268" s="204">
        <v>1</v>
      </c>
      <c r="J268" s="92"/>
      <c r="K268" s="284"/>
      <c r="L268" s="92">
        <v>1</v>
      </c>
      <c r="M268" s="245"/>
      <c r="N268" s="350"/>
      <c r="O268" s="94"/>
      <c r="P268" s="95">
        <v>1</v>
      </c>
      <c r="Q268" s="248"/>
    </row>
    <row r="269" spans="1:17" ht="14.25">
      <c r="A269" s="89" t="s">
        <v>775</v>
      </c>
      <c r="B269" s="189" t="s">
        <v>1247</v>
      </c>
      <c r="C269" s="30" t="s">
        <v>1212</v>
      </c>
      <c r="D269" s="31" t="s">
        <v>963</v>
      </c>
      <c r="E269" s="44" t="s">
        <v>941</v>
      </c>
      <c r="F269" s="92">
        <v>1</v>
      </c>
      <c r="G269" s="205"/>
      <c r="H269" s="92">
        <v>1</v>
      </c>
      <c r="I269" s="204">
        <v>1</v>
      </c>
      <c r="J269" s="92"/>
      <c r="K269" s="284"/>
      <c r="L269" s="92">
        <v>1</v>
      </c>
      <c r="M269" s="245"/>
      <c r="N269" s="350"/>
      <c r="O269" s="94"/>
      <c r="P269" s="95">
        <v>1</v>
      </c>
      <c r="Q269" s="248"/>
    </row>
    <row r="270" spans="1:17" ht="14.25">
      <c r="A270" s="89" t="s">
        <v>775</v>
      </c>
      <c r="B270" s="189" t="s">
        <v>1245</v>
      </c>
      <c r="C270" s="30" t="s">
        <v>962</v>
      </c>
      <c r="D270" s="31" t="s">
        <v>1220</v>
      </c>
      <c r="E270" s="44" t="s">
        <v>506</v>
      </c>
      <c r="F270" s="256">
        <v>1</v>
      </c>
      <c r="G270" s="205"/>
      <c r="H270" s="92">
        <v>1</v>
      </c>
      <c r="I270" s="204">
        <v>1</v>
      </c>
      <c r="J270" s="92"/>
      <c r="K270" s="284"/>
      <c r="L270" s="92">
        <v>1</v>
      </c>
      <c r="M270" s="245"/>
      <c r="N270" s="350"/>
      <c r="O270" s="94"/>
      <c r="P270" s="95">
        <v>1</v>
      </c>
      <c r="Q270" s="248"/>
    </row>
    <row r="271" spans="1:17" ht="14.25">
      <c r="A271" s="67" t="s">
        <v>1001</v>
      </c>
      <c r="B271" s="30" t="s">
        <v>534</v>
      </c>
      <c r="C271" s="30" t="s">
        <v>986</v>
      </c>
      <c r="D271" s="31" t="s">
        <v>969</v>
      </c>
      <c r="E271" s="44" t="s">
        <v>941</v>
      </c>
      <c r="F271" s="92">
        <v>1</v>
      </c>
      <c r="G271" s="205"/>
      <c r="H271" s="92">
        <v>1</v>
      </c>
      <c r="I271" s="204">
        <v>1</v>
      </c>
      <c r="J271" s="92"/>
      <c r="K271" s="264"/>
      <c r="L271" s="92">
        <v>1</v>
      </c>
      <c r="M271" s="93"/>
      <c r="N271" s="350"/>
      <c r="O271" s="94"/>
      <c r="P271" s="95">
        <v>1</v>
      </c>
      <c r="Q271" s="248"/>
    </row>
    <row r="272" spans="1:17" ht="14.25">
      <c r="A272" s="89" t="s">
        <v>775</v>
      </c>
      <c r="B272" s="44" t="s">
        <v>535</v>
      </c>
      <c r="C272" s="30" t="s">
        <v>968</v>
      </c>
      <c r="D272" s="31" t="s">
        <v>969</v>
      </c>
      <c r="E272" s="96" t="s">
        <v>1429</v>
      </c>
      <c r="F272" s="256">
        <v>1</v>
      </c>
      <c r="G272" s="205">
        <v>1</v>
      </c>
      <c r="H272" s="92"/>
      <c r="I272" s="204"/>
      <c r="J272" s="92"/>
      <c r="K272" s="264"/>
      <c r="L272" s="92">
        <v>1</v>
      </c>
      <c r="M272" s="93"/>
      <c r="N272" s="350"/>
      <c r="O272" s="94"/>
      <c r="P272" s="95">
        <v>1</v>
      </c>
      <c r="Q272" s="248"/>
    </row>
    <row r="273" spans="1:17" ht="14.25">
      <c r="A273" s="67" t="s">
        <v>1002</v>
      </c>
      <c r="B273" s="30" t="s">
        <v>533</v>
      </c>
      <c r="C273" s="30" t="s">
        <v>972</v>
      </c>
      <c r="D273" s="31" t="s">
        <v>969</v>
      </c>
      <c r="E273" s="64" t="s">
        <v>537</v>
      </c>
      <c r="F273" s="92">
        <v>1</v>
      </c>
      <c r="G273" s="205"/>
      <c r="H273" s="92">
        <v>1</v>
      </c>
      <c r="I273" s="204">
        <v>1</v>
      </c>
      <c r="J273" s="92"/>
      <c r="K273" s="264"/>
      <c r="L273" s="297">
        <v>1</v>
      </c>
      <c r="M273" s="93"/>
      <c r="N273" s="350"/>
      <c r="O273" s="94"/>
      <c r="P273" s="95">
        <v>1</v>
      </c>
      <c r="Q273" s="248"/>
    </row>
    <row r="274" spans="1:17" ht="14.25">
      <c r="A274" s="89" t="s">
        <v>775</v>
      </c>
      <c r="B274" s="30" t="s">
        <v>536</v>
      </c>
      <c r="C274" s="30" t="s">
        <v>972</v>
      </c>
      <c r="D274" s="31" t="s">
        <v>969</v>
      </c>
      <c r="E274" s="44" t="s">
        <v>941</v>
      </c>
      <c r="F274" s="92">
        <v>1</v>
      </c>
      <c r="G274" s="205"/>
      <c r="H274" s="92">
        <v>1</v>
      </c>
      <c r="I274" s="204">
        <v>1</v>
      </c>
      <c r="J274" s="92"/>
      <c r="K274" s="264"/>
      <c r="L274" s="92">
        <v>1</v>
      </c>
      <c r="M274" s="93"/>
      <c r="N274" s="350"/>
      <c r="O274" s="94"/>
      <c r="P274" s="95">
        <v>1</v>
      </c>
      <c r="Q274" s="248"/>
    </row>
    <row r="275" spans="1:17" ht="14.25">
      <c r="A275" s="89" t="s">
        <v>775</v>
      </c>
      <c r="B275" s="2" t="s">
        <v>538</v>
      </c>
      <c r="C275" s="2" t="s">
        <v>972</v>
      </c>
      <c r="D275" s="7" t="s">
        <v>969</v>
      </c>
      <c r="E275" s="171" t="s">
        <v>1418</v>
      </c>
      <c r="F275" s="203">
        <v>1</v>
      </c>
      <c r="G275" s="205"/>
      <c r="H275" s="92"/>
      <c r="I275" s="204"/>
      <c r="J275" s="92"/>
      <c r="K275" s="264">
        <v>1</v>
      </c>
      <c r="L275" s="297">
        <v>1</v>
      </c>
      <c r="M275" s="93"/>
      <c r="N275" s="350">
        <v>1</v>
      </c>
      <c r="O275" s="94"/>
      <c r="P275" s="95"/>
      <c r="Q275" s="248"/>
    </row>
    <row r="276" spans="1:17" ht="14.25">
      <c r="A276" s="89" t="s">
        <v>775</v>
      </c>
      <c r="B276" s="30" t="s">
        <v>1005</v>
      </c>
      <c r="C276" s="30" t="s">
        <v>986</v>
      </c>
      <c r="D276" s="31" t="s">
        <v>969</v>
      </c>
      <c r="E276" s="96" t="s">
        <v>1428</v>
      </c>
      <c r="F276" s="256">
        <v>1</v>
      </c>
      <c r="G276" s="205">
        <v>1</v>
      </c>
      <c r="H276" s="92"/>
      <c r="I276" s="204"/>
      <c r="J276" s="92"/>
      <c r="K276" s="264"/>
      <c r="L276" s="92">
        <v>1</v>
      </c>
      <c r="M276" s="93"/>
      <c r="N276" s="350"/>
      <c r="O276" s="94"/>
      <c r="P276" s="95">
        <v>1</v>
      </c>
      <c r="Q276" s="248"/>
    </row>
    <row r="277" spans="1:17" ht="14.25">
      <c r="A277" s="89" t="s">
        <v>775</v>
      </c>
      <c r="B277" s="10" t="s">
        <v>1003</v>
      </c>
      <c r="C277" s="2" t="s">
        <v>1163</v>
      </c>
      <c r="D277" s="7" t="s">
        <v>963</v>
      </c>
      <c r="E277" s="195" t="s">
        <v>671</v>
      </c>
      <c r="F277" s="203">
        <v>1</v>
      </c>
      <c r="G277" s="205"/>
      <c r="H277" s="92"/>
      <c r="I277" s="204"/>
      <c r="J277" s="92">
        <v>1</v>
      </c>
      <c r="K277" s="264">
        <v>1</v>
      </c>
      <c r="L277" s="92">
        <v>1</v>
      </c>
      <c r="M277" s="93"/>
      <c r="N277" s="350"/>
      <c r="O277" s="94">
        <v>1</v>
      </c>
      <c r="P277" s="95">
        <v>1</v>
      </c>
      <c r="Q277" s="248"/>
    </row>
    <row r="278" spans="1:17" ht="14.25">
      <c r="A278" s="89" t="s">
        <v>775</v>
      </c>
      <c r="B278" s="10" t="s">
        <v>1006</v>
      </c>
      <c r="C278" s="2" t="s">
        <v>986</v>
      </c>
      <c r="D278" s="7" t="s">
        <v>969</v>
      </c>
      <c r="E278" s="10" t="s">
        <v>504</v>
      </c>
      <c r="F278" s="256">
        <v>1</v>
      </c>
      <c r="G278" s="205"/>
      <c r="H278" s="92">
        <v>1</v>
      </c>
      <c r="I278" s="204">
        <v>1</v>
      </c>
      <c r="J278" s="92"/>
      <c r="K278" s="264"/>
      <c r="L278" s="92">
        <v>1</v>
      </c>
      <c r="M278" s="93"/>
      <c r="N278" s="350"/>
      <c r="O278" s="94"/>
      <c r="P278" s="95">
        <v>1</v>
      </c>
      <c r="Q278" s="248"/>
    </row>
    <row r="279" spans="1:17" ht="14.25">
      <c r="A279" s="89" t="s">
        <v>775</v>
      </c>
      <c r="B279" s="10" t="s">
        <v>1007</v>
      </c>
      <c r="C279" s="2" t="s">
        <v>1163</v>
      </c>
      <c r="D279" s="7" t="s">
        <v>963</v>
      </c>
      <c r="E279" s="18" t="s">
        <v>1205</v>
      </c>
      <c r="F279" s="203">
        <v>1</v>
      </c>
      <c r="G279" s="205"/>
      <c r="H279" s="92"/>
      <c r="I279" s="204"/>
      <c r="J279" s="92">
        <v>1</v>
      </c>
      <c r="K279" s="264">
        <v>1</v>
      </c>
      <c r="L279" s="92">
        <v>1</v>
      </c>
      <c r="M279" s="93"/>
      <c r="N279" s="350">
        <v>1</v>
      </c>
      <c r="O279" s="94"/>
      <c r="P279" s="95"/>
      <c r="Q279" s="248"/>
    </row>
    <row r="280" spans="1:17" ht="14.25">
      <c r="A280" s="89" t="s">
        <v>775</v>
      </c>
      <c r="B280" s="2" t="s">
        <v>1008</v>
      </c>
      <c r="C280" s="2" t="s">
        <v>972</v>
      </c>
      <c r="D280" s="7" t="s">
        <v>969</v>
      </c>
      <c r="E280" s="195" t="s">
        <v>1009</v>
      </c>
      <c r="F280" s="203">
        <v>1</v>
      </c>
      <c r="G280" s="205">
        <v>1</v>
      </c>
      <c r="H280" s="92"/>
      <c r="I280" s="204"/>
      <c r="J280" s="92">
        <v>1</v>
      </c>
      <c r="K280" s="264"/>
      <c r="L280" s="297">
        <v>1</v>
      </c>
      <c r="M280" s="93"/>
      <c r="N280" s="350"/>
      <c r="O280" s="94">
        <v>1</v>
      </c>
      <c r="P280" s="95">
        <v>1</v>
      </c>
      <c r="Q280" s="248"/>
    </row>
    <row r="281" spans="1:17" ht="14.25">
      <c r="A281" s="67"/>
      <c r="B281" s="2"/>
      <c r="C281" s="2"/>
      <c r="D281" s="7"/>
      <c r="E281" s="195" t="s">
        <v>1263</v>
      </c>
      <c r="F281" s="203"/>
      <c r="G281" s="205"/>
      <c r="H281" s="92"/>
      <c r="I281" s="204"/>
      <c r="J281" s="92"/>
      <c r="K281" s="264"/>
      <c r="L281" s="92"/>
      <c r="M281" s="93"/>
      <c r="N281" s="350"/>
      <c r="O281" s="94"/>
      <c r="P281" s="95"/>
      <c r="Q281" s="248"/>
    </row>
    <row r="282" spans="1:17" ht="14.25">
      <c r="A282" s="67" t="s">
        <v>1010</v>
      </c>
      <c r="B282" s="65" t="s">
        <v>5</v>
      </c>
      <c r="C282" s="2" t="s">
        <v>995</v>
      </c>
      <c r="D282" s="7" t="s">
        <v>984</v>
      </c>
      <c r="E282" s="10" t="s">
        <v>941</v>
      </c>
      <c r="F282" s="203">
        <v>1</v>
      </c>
      <c r="G282" s="205"/>
      <c r="H282" s="92">
        <v>1</v>
      </c>
      <c r="I282" s="204">
        <v>1</v>
      </c>
      <c r="J282" s="92"/>
      <c r="K282" s="264"/>
      <c r="L282" s="92">
        <v>1</v>
      </c>
      <c r="M282" s="93"/>
      <c r="N282" s="350"/>
      <c r="O282" s="94"/>
      <c r="P282" s="95">
        <v>1</v>
      </c>
      <c r="Q282" s="248"/>
    </row>
    <row r="283" spans="1:17" ht="14.25">
      <c r="A283" s="89" t="s">
        <v>775</v>
      </c>
      <c r="B283" s="190" t="s">
        <v>1011</v>
      </c>
      <c r="C283" s="2" t="s">
        <v>986</v>
      </c>
      <c r="D283" s="7" t="s">
        <v>969</v>
      </c>
      <c r="E283" s="10" t="s">
        <v>941</v>
      </c>
      <c r="F283" s="203">
        <v>1</v>
      </c>
      <c r="G283" s="205"/>
      <c r="H283" s="92">
        <v>1</v>
      </c>
      <c r="I283" s="204">
        <v>1</v>
      </c>
      <c r="J283" s="92"/>
      <c r="K283" s="264"/>
      <c r="L283" s="92">
        <v>1</v>
      </c>
      <c r="M283" s="93"/>
      <c r="N283" s="350"/>
      <c r="O283" s="94"/>
      <c r="P283" s="95">
        <v>1</v>
      </c>
      <c r="Q283" s="248"/>
    </row>
    <row r="284" spans="1:17" ht="14.25">
      <c r="A284" s="67" t="s">
        <v>1012</v>
      </c>
      <c r="B284" s="96" t="s">
        <v>6</v>
      </c>
      <c r="C284" s="30" t="s">
        <v>986</v>
      </c>
      <c r="D284" s="31" t="s">
        <v>969</v>
      </c>
      <c r="E284" s="96" t="s">
        <v>1417</v>
      </c>
      <c r="F284" s="92">
        <v>1</v>
      </c>
      <c r="G284" s="205">
        <v>1</v>
      </c>
      <c r="H284" s="92"/>
      <c r="I284" s="204"/>
      <c r="J284" s="92"/>
      <c r="K284" s="264"/>
      <c r="L284" s="92">
        <v>1</v>
      </c>
      <c r="M284" s="93"/>
      <c r="N284" s="350"/>
      <c r="O284" s="94"/>
      <c r="P284" s="95">
        <v>1</v>
      </c>
      <c r="Q284" s="248"/>
    </row>
    <row r="285" spans="1:17" ht="14.25">
      <c r="A285" s="89" t="s">
        <v>775</v>
      </c>
      <c r="B285" s="189" t="s">
        <v>7</v>
      </c>
      <c r="C285" s="30" t="s">
        <v>972</v>
      </c>
      <c r="D285" s="31" t="s">
        <v>969</v>
      </c>
      <c r="E285" s="198" t="s">
        <v>1039</v>
      </c>
      <c r="F285" s="256">
        <v>1</v>
      </c>
      <c r="G285" s="205"/>
      <c r="H285" s="92"/>
      <c r="I285" s="204"/>
      <c r="J285" s="92">
        <v>1</v>
      </c>
      <c r="K285" s="264">
        <v>1</v>
      </c>
      <c r="L285" s="92">
        <v>1</v>
      </c>
      <c r="M285" s="93"/>
      <c r="N285" s="350">
        <v>1</v>
      </c>
      <c r="O285" s="94"/>
      <c r="P285" s="95"/>
      <c r="Q285" s="248"/>
    </row>
    <row r="286" spans="1:17" ht="14.25">
      <c r="A286" s="89" t="s">
        <v>775</v>
      </c>
      <c r="B286" s="189" t="s">
        <v>1244</v>
      </c>
      <c r="C286" s="30" t="s">
        <v>1231</v>
      </c>
      <c r="D286" s="31" t="s">
        <v>963</v>
      </c>
      <c r="E286" s="96" t="s">
        <v>1417</v>
      </c>
      <c r="F286" s="92">
        <v>1</v>
      </c>
      <c r="G286" s="205">
        <v>1</v>
      </c>
      <c r="H286" s="92"/>
      <c r="I286" s="240"/>
      <c r="J286" s="92"/>
      <c r="K286" s="284"/>
      <c r="L286" s="92">
        <v>1</v>
      </c>
      <c r="M286" s="93"/>
      <c r="N286" s="350"/>
      <c r="O286" s="94"/>
      <c r="P286" s="95">
        <v>1</v>
      </c>
      <c r="Q286" s="248"/>
    </row>
    <row r="287" spans="1:17" ht="14.25">
      <c r="A287" s="67" t="s">
        <v>1013</v>
      </c>
      <c r="B287" s="189" t="s">
        <v>1147</v>
      </c>
      <c r="C287" s="30" t="s">
        <v>968</v>
      </c>
      <c r="D287" s="31" t="s">
        <v>969</v>
      </c>
      <c r="E287" s="44" t="s">
        <v>1208</v>
      </c>
      <c r="F287" s="92">
        <v>1</v>
      </c>
      <c r="G287" s="205"/>
      <c r="H287" s="92">
        <v>1</v>
      </c>
      <c r="I287" s="204">
        <v>1</v>
      </c>
      <c r="J287" s="92"/>
      <c r="K287" s="264"/>
      <c r="L287" s="297">
        <v>1</v>
      </c>
      <c r="M287" s="93"/>
      <c r="N287" s="350"/>
      <c r="O287" s="94"/>
      <c r="P287" s="95">
        <v>1</v>
      </c>
      <c r="Q287" s="248"/>
    </row>
    <row r="288" spans="1:17" ht="14.25">
      <c r="A288" s="89" t="s">
        <v>775</v>
      </c>
      <c r="B288" s="96" t="s">
        <v>8</v>
      </c>
      <c r="C288" s="30" t="s">
        <v>968</v>
      </c>
      <c r="D288" s="31" t="s">
        <v>969</v>
      </c>
      <c r="E288" s="44" t="s">
        <v>1209</v>
      </c>
      <c r="F288" s="92">
        <v>1</v>
      </c>
      <c r="G288" s="205"/>
      <c r="H288" s="92">
        <v>1</v>
      </c>
      <c r="I288" s="204">
        <v>1</v>
      </c>
      <c r="J288" s="92"/>
      <c r="K288" s="264"/>
      <c r="L288" s="297">
        <v>1</v>
      </c>
      <c r="M288" s="93"/>
      <c r="N288" s="350"/>
      <c r="O288" s="94"/>
      <c r="P288" s="95">
        <v>1</v>
      </c>
      <c r="Q288" s="248"/>
    </row>
    <row r="289" spans="1:17" ht="14.25">
      <c r="A289" s="89" t="s">
        <v>775</v>
      </c>
      <c r="B289" s="189" t="s">
        <v>9</v>
      </c>
      <c r="C289" s="30" t="s">
        <v>972</v>
      </c>
      <c r="D289" s="31" t="s">
        <v>969</v>
      </c>
      <c r="E289" s="96" t="s">
        <v>1417</v>
      </c>
      <c r="F289" s="92">
        <v>1</v>
      </c>
      <c r="G289" s="205">
        <v>1</v>
      </c>
      <c r="H289" s="92"/>
      <c r="I289" s="204"/>
      <c r="J289" s="92"/>
      <c r="K289" s="264"/>
      <c r="L289" s="92">
        <v>1</v>
      </c>
      <c r="M289" s="93"/>
      <c r="N289" s="350"/>
      <c r="O289" s="94"/>
      <c r="P289" s="95">
        <v>1</v>
      </c>
      <c r="Q289" s="248"/>
    </row>
    <row r="290" spans="1:17" ht="14.25">
      <c r="A290" s="89" t="s">
        <v>775</v>
      </c>
      <c r="B290" s="190" t="s">
        <v>1343</v>
      </c>
      <c r="C290" s="30" t="s">
        <v>962</v>
      </c>
      <c r="D290" s="31" t="s">
        <v>1220</v>
      </c>
      <c r="E290" s="10" t="s">
        <v>218</v>
      </c>
      <c r="F290" s="203">
        <v>1</v>
      </c>
      <c r="G290" s="224"/>
      <c r="H290" s="203"/>
      <c r="I290" s="92"/>
      <c r="J290" s="203">
        <v>1</v>
      </c>
      <c r="K290" s="285"/>
      <c r="L290" s="294">
        <v>1</v>
      </c>
      <c r="M290" s="248"/>
      <c r="N290" s="350">
        <v>1</v>
      </c>
      <c r="O290" s="94"/>
      <c r="P290" s="248"/>
      <c r="Q290" s="298"/>
    </row>
    <row r="291" spans="1:17" ht="15">
      <c r="A291" s="67" t="s">
        <v>1344</v>
      </c>
      <c r="B291" s="190" t="s">
        <v>1345</v>
      </c>
      <c r="C291" s="30" t="s">
        <v>1212</v>
      </c>
      <c r="D291" s="31" t="s">
        <v>1220</v>
      </c>
      <c r="E291" s="44" t="s">
        <v>941</v>
      </c>
      <c r="F291" s="203">
        <v>1</v>
      </c>
      <c r="G291" s="224"/>
      <c r="H291" s="203">
        <v>1</v>
      </c>
      <c r="I291" s="204">
        <v>1</v>
      </c>
      <c r="J291" s="203"/>
      <c r="K291" s="285"/>
      <c r="L291" s="93">
        <v>1</v>
      </c>
      <c r="M291" s="248"/>
      <c r="N291" s="351"/>
      <c r="O291" s="94"/>
      <c r="P291" s="95">
        <v>1</v>
      </c>
      <c r="Q291" s="248"/>
    </row>
    <row r="292" spans="1:17" ht="14.25">
      <c r="A292" s="67" t="s">
        <v>1015</v>
      </c>
      <c r="B292" s="189" t="s">
        <v>12</v>
      </c>
      <c r="C292" s="2" t="s">
        <v>1163</v>
      </c>
      <c r="D292" s="31" t="s">
        <v>963</v>
      </c>
      <c r="E292" s="96" t="s">
        <v>1417</v>
      </c>
      <c r="F292" s="92">
        <v>1</v>
      </c>
      <c r="G292" s="205">
        <v>1</v>
      </c>
      <c r="H292" s="92"/>
      <c r="I292" s="204"/>
      <c r="J292" s="92"/>
      <c r="K292" s="264"/>
      <c r="L292" s="92">
        <v>1</v>
      </c>
      <c r="M292" s="93"/>
      <c r="N292" s="350"/>
      <c r="O292" s="94"/>
      <c r="P292" s="95">
        <v>1</v>
      </c>
      <c r="Q292" s="248"/>
    </row>
    <row r="293" spans="1:17" ht="16.5" customHeight="1" thickBot="1">
      <c r="A293" s="119" t="s">
        <v>775</v>
      </c>
      <c r="B293" s="191" t="s">
        <v>13</v>
      </c>
      <c r="C293" s="69" t="s">
        <v>1163</v>
      </c>
      <c r="D293" s="70" t="s">
        <v>963</v>
      </c>
      <c r="E293" s="104" t="s">
        <v>941</v>
      </c>
      <c r="F293" s="206">
        <v>1</v>
      </c>
      <c r="G293" s="218"/>
      <c r="H293" s="206">
        <v>1</v>
      </c>
      <c r="I293" s="233">
        <v>1</v>
      </c>
      <c r="J293" s="206"/>
      <c r="K293" s="265"/>
      <c r="L293" s="92">
        <v>1</v>
      </c>
      <c r="M293" s="93"/>
      <c r="N293" s="350"/>
      <c r="O293" s="94"/>
      <c r="P293" s="95">
        <v>1</v>
      </c>
      <c r="Q293" s="248"/>
    </row>
    <row r="294" spans="2:17" ht="15" thickTop="1">
      <c r="B294" s="33"/>
      <c r="C294" s="33"/>
      <c r="D294" s="34"/>
      <c r="E294" s="59">
        <f>SUM(F250:F293)</f>
        <v>41</v>
      </c>
      <c r="F294" s="93"/>
      <c r="G294" s="219"/>
      <c r="H294" s="93"/>
      <c r="I294" s="240"/>
      <c r="J294" s="93"/>
      <c r="K294" s="245"/>
      <c r="L294" s="93"/>
      <c r="M294" s="245"/>
      <c r="N294" s="350"/>
      <c r="O294" s="94"/>
      <c r="P294" s="95"/>
      <c r="Q294" s="248"/>
    </row>
    <row r="295" spans="2:17" ht="15" thickBot="1">
      <c r="B295" s="102"/>
      <c r="F295" s="210"/>
      <c r="G295" s="219"/>
      <c r="H295" s="93"/>
      <c r="I295" s="245"/>
      <c r="J295" s="93"/>
      <c r="K295" s="245"/>
      <c r="L295" s="93"/>
      <c r="M295" s="245"/>
      <c r="N295" s="350"/>
      <c r="O295" s="94"/>
      <c r="P295" s="95"/>
      <c r="Q295" s="248"/>
    </row>
    <row r="296" spans="1:17" ht="15" thickTop="1">
      <c r="A296" s="125"/>
      <c r="B296" s="105" t="s">
        <v>830</v>
      </c>
      <c r="C296" s="106"/>
      <c r="D296" s="107"/>
      <c r="E296" s="108"/>
      <c r="F296" s="263"/>
      <c r="G296" s="228"/>
      <c r="H296" s="215"/>
      <c r="I296" s="246"/>
      <c r="J296" s="215"/>
      <c r="K296" s="279"/>
      <c r="L296" s="92"/>
      <c r="M296" s="92"/>
      <c r="N296" s="352"/>
      <c r="O296" s="94"/>
      <c r="P296" s="95"/>
      <c r="Q296" s="248"/>
    </row>
    <row r="297" spans="1:17" ht="14.25">
      <c r="A297" s="114" t="s">
        <v>1016</v>
      </c>
      <c r="B297" s="2" t="s">
        <v>1017</v>
      </c>
      <c r="C297" s="2" t="s">
        <v>972</v>
      </c>
      <c r="D297" s="7" t="s">
        <v>969</v>
      </c>
      <c r="E297" s="10" t="s">
        <v>941</v>
      </c>
      <c r="F297" s="203">
        <v>1</v>
      </c>
      <c r="G297" s="205"/>
      <c r="H297" s="92">
        <v>1</v>
      </c>
      <c r="I297" s="204">
        <v>1</v>
      </c>
      <c r="J297" s="92"/>
      <c r="K297" s="280"/>
      <c r="L297" s="92">
        <v>1</v>
      </c>
      <c r="M297" s="92"/>
      <c r="N297" s="352"/>
      <c r="O297" s="94"/>
      <c r="P297" s="95">
        <v>1</v>
      </c>
      <c r="Q297" s="248"/>
    </row>
    <row r="298" spans="1:17" ht="14.25">
      <c r="A298" s="114" t="s">
        <v>1018</v>
      </c>
      <c r="B298" s="2" t="s">
        <v>16</v>
      </c>
      <c r="C298" s="2" t="s">
        <v>986</v>
      </c>
      <c r="D298" s="7" t="s">
        <v>969</v>
      </c>
      <c r="E298" s="10" t="s">
        <v>1019</v>
      </c>
      <c r="F298" s="203">
        <v>1</v>
      </c>
      <c r="G298" s="205"/>
      <c r="H298" s="92">
        <v>1</v>
      </c>
      <c r="I298" s="204">
        <v>1</v>
      </c>
      <c r="J298" s="92"/>
      <c r="K298" s="280"/>
      <c r="L298" s="92">
        <v>1</v>
      </c>
      <c r="M298" s="92"/>
      <c r="N298" s="352"/>
      <c r="O298" s="94"/>
      <c r="P298" s="95">
        <v>1</v>
      </c>
      <c r="Q298" s="248"/>
    </row>
    <row r="299" spans="1:17" ht="14.25">
      <c r="A299" s="110" t="s">
        <v>775</v>
      </c>
      <c r="B299" s="2" t="s">
        <v>17</v>
      </c>
      <c r="C299" s="2" t="s">
        <v>995</v>
      </c>
      <c r="D299" s="7" t="s">
        <v>984</v>
      </c>
      <c r="E299" s="65" t="s">
        <v>18</v>
      </c>
      <c r="F299" s="203">
        <v>1</v>
      </c>
      <c r="G299" s="205">
        <v>1</v>
      </c>
      <c r="H299" s="91">
        <v>1</v>
      </c>
      <c r="I299" s="204"/>
      <c r="J299" s="92"/>
      <c r="K299" s="280"/>
      <c r="L299" s="92">
        <v>1</v>
      </c>
      <c r="M299" s="92"/>
      <c r="N299" s="352"/>
      <c r="O299" s="94"/>
      <c r="P299" s="95">
        <v>1</v>
      </c>
      <c r="Q299" s="248"/>
    </row>
    <row r="300" spans="1:17" ht="14.25">
      <c r="A300" s="114" t="s">
        <v>1020</v>
      </c>
      <c r="B300" s="10" t="s">
        <v>1021</v>
      </c>
      <c r="C300" s="2" t="s">
        <v>1163</v>
      </c>
      <c r="D300" s="7" t="s">
        <v>963</v>
      </c>
      <c r="E300" s="10" t="s">
        <v>506</v>
      </c>
      <c r="F300" s="256">
        <v>1</v>
      </c>
      <c r="G300" s="205"/>
      <c r="H300" s="92">
        <v>1</v>
      </c>
      <c r="I300" s="204">
        <v>1</v>
      </c>
      <c r="J300" s="92"/>
      <c r="K300" s="280"/>
      <c r="L300" s="92">
        <v>1</v>
      </c>
      <c r="M300" s="92"/>
      <c r="N300" s="352"/>
      <c r="O300" s="94"/>
      <c r="P300" s="95">
        <v>1</v>
      </c>
      <c r="Q300" s="248"/>
    </row>
    <row r="301" spans="1:17" ht="14.25">
      <c r="A301" s="114" t="s">
        <v>1022</v>
      </c>
      <c r="B301" s="2" t="s">
        <v>19</v>
      </c>
      <c r="C301" s="2" t="s">
        <v>972</v>
      </c>
      <c r="D301" s="7" t="s">
        <v>969</v>
      </c>
      <c r="E301" s="65" t="s">
        <v>1427</v>
      </c>
      <c r="F301" s="203">
        <v>1</v>
      </c>
      <c r="G301" s="205">
        <v>1</v>
      </c>
      <c r="H301" s="91">
        <v>1</v>
      </c>
      <c r="I301" s="204"/>
      <c r="J301" s="92"/>
      <c r="K301" s="280"/>
      <c r="L301" s="92">
        <v>1</v>
      </c>
      <c r="M301" s="92"/>
      <c r="N301" s="352"/>
      <c r="O301" s="94"/>
      <c r="P301" s="95">
        <v>1</v>
      </c>
      <c r="Q301" s="248"/>
    </row>
    <row r="302" spans="1:17" ht="14.25">
      <c r="A302" s="114" t="s">
        <v>1023</v>
      </c>
      <c r="B302" s="2" t="s">
        <v>23</v>
      </c>
      <c r="C302" s="2" t="s">
        <v>1024</v>
      </c>
      <c r="D302" s="7" t="s">
        <v>984</v>
      </c>
      <c r="E302" s="10" t="s">
        <v>941</v>
      </c>
      <c r="F302" s="203">
        <v>1</v>
      </c>
      <c r="G302" s="205"/>
      <c r="H302" s="92">
        <v>1</v>
      </c>
      <c r="I302" s="204">
        <v>1</v>
      </c>
      <c r="J302" s="92"/>
      <c r="K302" s="280"/>
      <c r="L302" s="92">
        <v>1</v>
      </c>
      <c r="M302" s="92"/>
      <c r="N302" s="352"/>
      <c r="O302" s="94"/>
      <c r="P302" s="95">
        <v>1</v>
      </c>
      <c r="Q302" s="248"/>
    </row>
    <row r="303" spans="1:17" ht="14.25">
      <c r="A303" s="110" t="s">
        <v>775</v>
      </c>
      <c r="B303" s="2" t="s">
        <v>24</v>
      </c>
      <c r="C303" s="2" t="s">
        <v>1024</v>
      </c>
      <c r="D303" s="7" t="s">
        <v>984</v>
      </c>
      <c r="E303" s="65" t="s">
        <v>941</v>
      </c>
      <c r="F303" s="203">
        <v>1</v>
      </c>
      <c r="G303" s="205"/>
      <c r="H303" s="92">
        <v>1</v>
      </c>
      <c r="I303" s="204">
        <v>1</v>
      </c>
      <c r="J303" s="92"/>
      <c r="K303" s="280"/>
      <c r="L303" s="92">
        <v>1</v>
      </c>
      <c r="M303" s="92"/>
      <c r="N303" s="352"/>
      <c r="O303" s="94"/>
      <c r="P303" s="95">
        <v>1</v>
      </c>
      <c r="Q303" s="248"/>
    </row>
    <row r="304" spans="1:17" ht="14.25">
      <c r="A304" s="110" t="s">
        <v>775</v>
      </c>
      <c r="B304" s="2" t="s">
        <v>25</v>
      </c>
      <c r="C304" s="2" t="s">
        <v>1024</v>
      </c>
      <c r="D304" s="7" t="s">
        <v>984</v>
      </c>
      <c r="E304" s="10" t="s">
        <v>941</v>
      </c>
      <c r="F304" s="203">
        <v>1</v>
      </c>
      <c r="G304" s="205"/>
      <c r="H304" s="92">
        <v>1</v>
      </c>
      <c r="I304" s="204">
        <v>1</v>
      </c>
      <c r="J304" s="92"/>
      <c r="K304" s="280"/>
      <c r="L304" s="92">
        <v>1</v>
      </c>
      <c r="M304" s="92"/>
      <c r="N304" s="352"/>
      <c r="O304" s="94"/>
      <c r="P304" s="95">
        <v>1</v>
      </c>
      <c r="Q304" s="248"/>
    </row>
    <row r="305" spans="1:17" ht="14.25">
      <c r="A305" s="110" t="s">
        <v>775</v>
      </c>
      <c r="B305" s="30" t="s">
        <v>22</v>
      </c>
      <c r="C305" s="2" t="s">
        <v>1163</v>
      </c>
      <c r="D305" s="31" t="s">
        <v>963</v>
      </c>
      <c r="E305" s="96" t="s">
        <v>1417</v>
      </c>
      <c r="F305" s="92">
        <v>1</v>
      </c>
      <c r="G305" s="205">
        <v>1</v>
      </c>
      <c r="H305" s="92"/>
      <c r="I305" s="204"/>
      <c r="J305" s="92"/>
      <c r="K305" s="280"/>
      <c r="L305" s="92">
        <v>1</v>
      </c>
      <c r="M305" s="92"/>
      <c r="N305" s="352"/>
      <c r="O305" s="94"/>
      <c r="P305" s="95">
        <v>1</v>
      </c>
      <c r="Q305" s="248"/>
    </row>
    <row r="306" spans="1:17" ht="14.25">
      <c r="A306" s="109" t="s">
        <v>1224</v>
      </c>
      <c r="B306" s="42" t="s">
        <v>1225</v>
      </c>
      <c r="C306" s="30" t="s">
        <v>972</v>
      </c>
      <c r="D306" s="31" t="s">
        <v>969</v>
      </c>
      <c r="E306" s="60" t="s">
        <v>257</v>
      </c>
      <c r="F306" s="92">
        <v>1</v>
      </c>
      <c r="G306" s="205">
        <v>1</v>
      </c>
      <c r="H306" s="92"/>
      <c r="I306" s="240"/>
      <c r="J306" s="92"/>
      <c r="K306" s="286"/>
      <c r="L306" s="297">
        <v>1</v>
      </c>
      <c r="M306" s="244"/>
      <c r="N306" s="352"/>
      <c r="O306" s="94"/>
      <c r="P306" s="95">
        <v>1</v>
      </c>
      <c r="Q306" s="248"/>
    </row>
    <row r="307" spans="1:17" ht="15" thickBot="1">
      <c r="A307" s="148" t="s">
        <v>775</v>
      </c>
      <c r="B307" s="112" t="s">
        <v>26</v>
      </c>
      <c r="C307" s="112" t="s">
        <v>972</v>
      </c>
      <c r="D307" s="113" t="s">
        <v>969</v>
      </c>
      <c r="E307" s="149" t="s">
        <v>1258</v>
      </c>
      <c r="F307" s="216">
        <v>1</v>
      </c>
      <c r="G307" s="229"/>
      <c r="H307" s="216">
        <v>1</v>
      </c>
      <c r="I307" s="251"/>
      <c r="J307" s="216"/>
      <c r="K307" s="287"/>
      <c r="L307" s="297">
        <v>1</v>
      </c>
      <c r="M307" s="244"/>
      <c r="N307" s="352"/>
      <c r="O307" s="94"/>
      <c r="P307" s="95">
        <v>1</v>
      </c>
      <c r="Q307" s="248"/>
    </row>
    <row r="308" spans="1:17" ht="15.75" thickTop="1">
      <c r="A308" s="27"/>
      <c r="B308" s="2"/>
      <c r="C308" s="2"/>
      <c r="D308" s="7"/>
      <c r="E308" s="44">
        <f>SUM(F297:F307)</f>
        <v>11</v>
      </c>
      <c r="F308" s="203"/>
      <c r="G308" s="224"/>
      <c r="H308" s="203"/>
      <c r="I308" s="203"/>
      <c r="J308" s="288"/>
      <c r="K308" s="203"/>
      <c r="L308" s="244"/>
      <c r="M308" s="288"/>
      <c r="N308" s="353"/>
      <c r="O308" s="245"/>
      <c r="P308" s="292"/>
      <c r="Q308" s="248"/>
    </row>
    <row r="309" spans="6:17" ht="15.75" thickBot="1">
      <c r="F309" s="210"/>
      <c r="G309" s="222"/>
      <c r="H309" s="203"/>
      <c r="I309" s="210"/>
      <c r="J309" s="248"/>
      <c r="K309" s="210"/>
      <c r="L309" s="245"/>
      <c r="M309" s="248"/>
      <c r="N309" s="351"/>
      <c r="O309" s="245"/>
      <c r="P309" s="292"/>
      <c r="Q309" s="248"/>
    </row>
    <row r="310" spans="1:17" ht="14.25">
      <c r="A310" s="20"/>
      <c r="B310" s="39" t="s">
        <v>830</v>
      </c>
      <c r="C310" s="40"/>
      <c r="D310" s="41"/>
      <c r="E310" s="47"/>
      <c r="F310" s="212"/>
      <c r="G310" s="225"/>
      <c r="H310" s="212"/>
      <c r="I310" s="252"/>
      <c r="J310" s="212"/>
      <c r="K310" s="289"/>
      <c r="L310" s="93"/>
      <c r="M310" s="245"/>
      <c r="N310" s="350"/>
      <c r="O310" s="94"/>
      <c r="P310" s="95"/>
      <c r="Q310" s="248"/>
    </row>
    <row r="311" spans="1:17" ht="14.25">
      <c r="A311" s="21" t="s">
        <v>1249</v>
      </c>
      <c r="B311" s="42" t="s">
        <v>1250</v>
      </c>
      <c r="C311" s="30" t="s">
        <v>648</v>
      </c>
      <c r="D311" s="31" t="s">
        <v>963</v>
      </c>
      <c r="E311" s="44" t="s">
        <v>941</v>
      </c>
      <c r="F311" s="92">
        <v>1</v>
      </c>
      <c r="G311" s="205"/>
      <c r="H311" s="92">
        <v>1</v>
      </c>
      <c r="I311" s="204">
        <v>1</v>
      </c>
      <c r="J311" s="92"/>
      <c r="K311" s="275"/>
      <c r="L311" s="93">
        <v>1</v>
      </c>
      <c r="M311" s="93"/>
      <c r="N311" s="350"/>
      <c r="O311" s="94"/>
      <c r="P311" s="95">
        <v>1</v>
      </c>
      <c r="Q311" s="248"/>
    </row>
    <row r="312" spans="1:17" ht="14.25">
      <c r="A312" s="19" t="s">
        <v>577</v>
      </c>
      <c r="B312" s="30" t="s">
        <v>30</v>
      </c>
      <c r="C312" s="30" t="s">
        <v>1024</v>
      </c>
      <c r="D312" s="31" t="s">
        <v>984</v>
      </c>
      <c r="E312" s="201" t="s">
        <v>1037</v>
      </c>
      <c r="F312" s="92">
        <v>1</v>
      </c>
      <c r="G312" s="205"/>
      <c r="H312" s="92"/>
      <c r="I312" s="204"/>
      <c r="J312" s="92">
        <v>1</v>
      </c>
      <c r="K312" s="275">
        <v>1</v>
      </c>
      <c r="L312" s="93">
        <v>1</v>
      </c>
      <c r="M312" s="93"/>
      <c r="N312" s="350">
        <v>1</v>
      </c>
      <c r="O312" s="94"/>
      <c r="P312" s="95"/>
      <c r="Q312" s="248"/>
    </row>
    <row r="313" spans="1:18" ht="14.25">
      <c r="A313" s="417" t="s">
        <v>1233</v>
      </c>
      <c r="B313" s="418" t="s">
        <v>1234</v>
      </c>
      <c r="C313" s="419" t="s">
        <v>1235</v>
      </c>
      <c r="D313" s="420" t="s">
        <v>1236</v>
      </c>
      <c r="E313" s="421" t="s">
        <v>258</v>
      </c>
      <c r="F313" s="422">
        <v>1</v>
      </c>
      <c r="G313" s="423">
        <v>1</v>
      </c>
      <c r="H313" s="422"/>
      <c r="I313" s="422"/>
      <c r="J313" s="422"/>
      <c r="K313" s="424"/>
      <c r="L313" s="411">
        <v>1</v>
      </c>
      <c r="M313" s="412"/>
      <c r="N313" s="413"/>
      <c r="O313" s="414"/>
      <c r="P313" s="415">
        <v>1</v>
      </c>
      <c r="Q313" s="412"/>
      <c r="R313" s="416"/>
    </row>
    <row r="314" spans="1:17" ht="14.25">
      <c r="A314" s="19" t="s">
        <v>1213</v>
      </c>
      <c r="B314" s="42" t="s">
        <v>31</v>
      </c>
      <c r="C314" s="30" t="s">
        <v>1212</v>
      </c>
      <c r="D314" s="31" t="s">
        <v>963</v>
      </c>
      <c r="E314" s="96" t="s">
        <v>1417</v>
      </c>
      <c r="F314" s="92">
        <v>1</v>
      </c>
      <c r="G314" s="205">
        <v>1</v>
      </c>
      <c r="H314" s="92"/>
      <c r="I314" s="92"/>
      <c r="J314" s="92"/>
      <c r="K314" s="278"/>
      <c r="L314" s="93">
        <v>1</v>
      </c>
      <c r="M314" s="245"/>
      <c r="N314" s="350"/>
      <c r="O314" s="94"/>
      <c r="P314" s="95">
        <v>1</v>
      </c>
      <c r="Q314" s="248"/>
    </row>
    <row r="315" spans="1:17" ht="14.25">
      <c r="A315" s="22" t="s">
        <v>775</v>
      </c>
      <c r="B315" s="42" t="s">
        <v>1251</v>
      </c>
      <c r="C315" s="30" t="s">
        <v>1212</v>
      </c>
      <c r="D315" s="31" t="s">
        <v>963</v>
      </c>
      <c r="E315" s="44" t="s">
        <v>941</v>
      </c>
      <c r="F315" s="92">
        <v>1</v>
      </c>
      <c r="G315" s="205"/>
      <c r="H315" s="92">
        <v>1</v>
      </c>
      <c r="I315" s="204">
        <v>1</v>
      </c>
      <c r="J315" s="92"/>
      <c r="K315" s="278"/>
      <c r="L315" s="93">
        <v>1</v>
      </c>
      <c r="M315" s="245"/>
      <c r="N315" s="350"/>
      <c r="O315" s="94"/>
      <c r="P315" s="95">
        <v>1</v>
      </c>
      <c r="Q315" s="248"/>
    </row>
    <row r="316" spans="1:17" ht="14.25">
      <c r="A316" s="19" t="s">
        <v>575</v>
      </c>
      <c r="B316" s="30" t="s">
        <v>1025</v>
      </c>
      <c r="C316" s="30" t="s">
        <v>986</v>
      </c>
      <c r="D316" s="31" t="s">
        <v>969</v>
      </c>
      <c r="E316" s="44" t="s">
        <v>941</v>
      </c>
      <c r="F316" s="92">
        <v>1</v>
      </c>
      <c r="G316" s="205"/>
      <c r="H316" s="92">
        <v>1</v>
      </c>
      <c r="I316" s="204">
        <v>1</v>
      </c>
      <c r="J316" s="92"/>
      <c r="K316" s="275"/>
      <c r="L316" s="93">
        <v>1</v>
      </c>
      <c r="M316" s="245"/>
      <c r="N316" s="350"/>
      <c r="O316" s="94"/>
      <c r="P316" s="95">
        <v>1</v>
      </c>
      <c r="Q316" s="248"/>
    </row>
    <row r="317" spans="1:17" ht="14.25">
      <c r="A317" s="19" t="s">
        <v>576</v>
      </c>
      <c r="B317" s="30" t="s">
        <v>1026</v>
      </c>
      <c r="C317" s="2" t="s">
        <v>1163</v>
      </c>
      <c r="D317" s="31" t="s">
        <v>963</v>
      </c>
      <c r="E317" s="44" t="s">
        <v>941</v>
      </c>
      <c r="F317" s="92">
        <v>1</v>
      </c>
      <c r="G317" s="205"/>
      <c r="H317" s="92">
        <v>1</v>
      </c>
      <c r="I317" s="204">
        <v>1</v>
      </c>
      <c r="J317" s="92"/>
      <c r="K317" s="275"/>
      <c r="L317" s="93">
        <v>1</v>
      </c>
      <c r="M317" s="93"/>
      <c r="N317" s="350"/>
      <c r="O317" s="94"/>
      <c r="P317" s="95">
        <v>1</v>
      </c>
      <c r="Q317" s="248"/>
    </row>
    <row r="318" spans="1:17" ht="15" thickBot="1">
      <c r="A318" s="43" t="s">
        <v>775</v>
      </c>
      <c r="B318" s="46" t="s">
        <v>32</v>
      </c>
      <c r="C318" s="37" t="s">
        <v>1163</v>
      </c>
      <c r="D318" s="38" t="s">
        <v>963</v>
      </c>
      <c r="E318" s="46" t="s">
        <v>941</v>
      </c>
      <c r="F318" s="213">
        <v>1</v>
      </c>
      <c r="G318" s="226"/>
      <c r="H318" s="213">
        <v>1</v>
      </c>
      <c r="I318" s="242">
        <v>1</v>
      </c>
      <c r="J318" s="213"/>
      <c r="K318" s="276"/>
      <c r="L318" s="93">
        <v>1</v>
      </c>
      <c r="M318" s="93"/>
      <c r="N318" s="350"/>
      <c r="O318" s="94"/>
      <c r="P318" s="95">
        <v>1</v>
      </c>
      <c r="Q318" s="248"/>
    </row>
    <row r="319" spans="2:17" ht="15" thickBot="1">
      <c r="B319" s="33"/>
      <c r="C319" s="33"/>
      <c r="D319" s="34"/>
      <c r="E319" s="59">
        <f>SUM(F311:F318)</f>
        <v>8</v>
      </c>
      <c r="F319" s="93"/>
      <c r="G319" s="219"/>
      <c r="H319" s="93"/>
      <c r="I319" s="240"/>
      <c r="J319" s="93"/>
      <c r="K319" s="245"/>
      <c r="L319" s="93"/>
      <c r="M319" s="245"/>
      <c r="N319" s="350"/>
      <c r="O319" s="94"/>
      <c r="P319" s="95"/>
      <c r="Q319" s="248"/>
    </row>
    <row r="320" spans="1:17" ht="15" thickTop="1">
      <c r="A320" s="48"/>
      <c r="B320" s="49" t="s">
        <v>830</v>
      </c>
      <c r="C320" s="50"/>
      <c r="D320" s="51"/>
      <c r="E320" s="63"/>
      <c r="F320" s="207"/>
      <c r="G320" s="220"/>
      <c r="H320" s="207"/>
      <c r="I320" s="235"/>
      <c r="J320" s="207"/>
      <c r="K320" s="267"/>
      <c r="L320" s="93"/>
      <c r="M320" s="93"/>
      <c r="N320" s="350"/>
      <c r="O320" s="94"/>
      <c r="P320" s="95"/>
      <c r="Q320" s="248"/>
    </row>
    <row r="321" spans="1:17" ht="14.25">
      <c r="A321" s="24" t="s">
        <v>1027</v>
      </c>
      <c r="B321" s="30" t="s">
        <v>33</v>
      </c>
      <c r="C321" s="2" t="s">
        <v>1163</v>
      </c>
      <c r="D321" s="31" t="s">
        <v>963</v>
      </c>
      <c r="E321" s="96" t="s">
        <v>1038</v>
      </c>
      <c r="F321" s="92">
        <v>1</v>
      </c>
      <c r="G321" s="205"/>
      <c r="H321" s="92"/>
      <c r="I321" s="204"/>
      <c r="J321" s="92">
        <v>1</v>
      </c>
      <c r="K321" s="268">
        <v>1</v>
      </c>
      <c r="L321" s="93">
        <v>1</v>
      </c>
      <c r="M321" s="93"/>
      <c r="N321" s="350">
        <v>1</v>
      </c>
      <c r="O321" s="94"/>
      <c r="P321" s="95"/>
      <c r="Q321" s="248"/>
    </row>
    <row r="322" spans="1:17" ht="14.25">
      <c r="A322" s="24" t="s">
        <v>1028</v>
      </c>
      <c r="B322" s="44" t="s">
        <v>1211</v>
      </c>
      <c r="C322" s="30" t="s">
        <v>1024</v>
      </c>
      <c r="D322" s="31" t="s">
        <v>984</v>
      </c>
      <c r="E322" s="44" t="s">
        <v>941</v>
      </c>
      <c r="F322" s="92">
        <v>1</v>
      </c>
      <c r="G322" s="205"/>
      <c r="H322" s="92">
        <v>1</v>
      </c>
      <c r="I322" s="204">
        <v>1</v>
      </c>
      <c r="J322" s="92"/>
      <c r="K322" s="268"/>
      <c r="L322" s="93">
        <v>1</v>
      </c>
      <c r="M322" s="93"/>
      <c r="N322" s="350"/>
      <c r="O322" s="94"/>
      <c r="P322" s="95">
        <v>1</v>
      </c>
      <c r="Q322" s="248"/>
    </row>
    <row r="323" spans="1:17" ht="14.25">
      <c r="A323" s="24" t="s">
        <v>1029</v>
      </c>
      <c r="B323" s="30" t="s">
        <v>1030</v>
      </c>
      <c r="C323" s="30" t="s">
        <v>986</v>
      </c>
      <c r="D323" s="31" t="s">
        <v>969</v>
      </c>
      <c r="E323" s="44" t="s">
        <v>34</v>
      </c>
      <c r="F323" s="92">
        <v>1</v>
      </c>
      <c r="G323" s="205"/>
      <c r="H323" s="92">
        <v>1</v>
      </c>
      <c r="I323" s="204">
        <v>1</v>
      </c>
      <c r="J323" s="92"/>
      <c r="K323" s="268"/>
      <c r="L323" s="93">
        <v>1</v>
      </c>
      <c r="M323" s="93"/>
      <c r="N323" s="350"/>
      <c r="O323" s="94"/>
      <c r="P323" s="95">
        <v>1</v>
      </c>
      <c r="Q323" s="248"/>
    </row>
    <row r="324" spans="1:17" ht="14.25">
      <c r="A324" s="24" t="s">
        <v>728</v>
      </c>
      <c r="B324" s="30" t="s">
        <v>1031</v>
      </c>
      <c r="C324" s="30" t="s">
        <v>968</v>
      </c>
      <c r="D324" s="31" t="s">
        <v>969</v>
      </c>
      <c r="E324" s="44" t="s">
        <v>941</v>
      </c>
      <c r="F324" s="92">
        <v>1</v>
      </c>
      <c r="G324" s="205"/>
      <c r="H324" s="92">
        <v>1</v>
      </c>
      <c r="I324" s="204">
        <v>1</v>
      </c>
      <c r="J324" s="92"/>
      <c r="K324" s="268"/>
      <c r="L324" s="93">
        <v>1</v>
      </c>
      <c r="M324" s="93"/>
      <c r="N324" s="350"/>
      <c r="O324" s="94"/>
      <c r="P324" s="95">
        <v>1</v>
      </c>
      <c r="Q324" s="248"/>
    </row>
    <row r="325" spans="1:17" ht="14.25">
      <c r="A325" s="53" t="s">
        <v>775</v>
      </c>
      <c r="B325" s="30" t="s">
        <v>35</v>
      </c>
      <c r="C325" s="30" t="s">
        <v>1024</v>
      </c>
      <c r="D325" s="31" t="s">
        <v>984</v>
      </c>
      <c r="E325" s="44" t="s">
        <v>941</v>
      </c>
      <c r="F325" s="92">
        <v>1</v>
      </c>
      <c r="G325" s="205"/>
      <c r="H325" s="92">
        <v>1</v>
      </c>
      <c r="I325" s="204">
        <v>1</v>
      </c>
      <c r="J325" s="92"/>
      <c r="K325" s="268"/>
      <c r="L325" s="93">
        <v>1</v>
      </c>
      <c r="M325" s="93"/>
      <c r="N325" s="350"/>
      <c r="O325" s="94"/>
      <c r="P325" s="95">
        <v>1</v>
      </c>
      <c r="Q325" s="248"/>
    </row>
    <row r="326" spans="1:17" ht="15" thickBot="1">
      <c r="A326" s="103" t="s">
        <v>828</v>
      </c>
      <c r="B326" s="55" t="s">
        <v>36</v>
      </c>
      <c r="C326" s="55" t="s">
        <v>983</v>
      </c>
      <c r="D326" s="56" t="s">
        <v>984</v>
      </c>
      <c r="E326" s="202" t="s">
        <v>37</v>
      </c>
      <c r="F326" s="208">
        <v>1</v>
      </c>
      <c r="G326" s="221"/>
      <c r="H326" s="208"/>
      <c r="I326" s="236"/>
      <c r="J326" s="208">
        <v>1</v>
      </c>
      <c r="K326" s="269">
        <v>1</v>
      </c>
      <c r="L326" s="93">
        <v>1</v>
      </c>
      <c r="M326" s="93"/>
      <c r="N326" s="350">
        <v>1</v>
      </c>
      <c r="O326" s="94"/>
      <c r="P326" s="95"/>
      <c r="Q326" s="248"/>
    </row>
    <row r="327" spans="1:17" ht="15.75" thickBot="1" thickTop="1">
      <c r="A327" s="27"/>
      <c r="B327" s="30"/>
      <c r="C327" s="30"/>
      <c r="D327" s="31"/>
      <c r="E327" s="44">
        <f>SUM(F321:F326)</f>
        <v>6</v>
      </c>
      <c r="F327" s="92"/>
      <c r="G327" s="205"/>
      <c r="H327" s="93"/>
      <c r="I327" s="204"/>
      <c r="J327" s="92"/>
      <c r="K327" s="277"/>
      <c r="L327" s="93"/>
      <c r="M327" s="93"/>
      <c r="N327" s="350"/>
      <c r="O327" s="94"/>
      <c r="P327" s="95"/>
      <c r="Q327" s="248"/>
    </row>
    <row r="328" spans="1:17" ht="15" thickTop="1">
      <c r="A328" s="48"/>
      <c r="B328" s="49" t="s">
        <v>1045</v>
      </c>
      <c r="C328" s="50"/>
      <c r="D328" s="51"/>
      <c r="E328" s="63"/>
      <c r="F328" s="207"/>
      <c r="G328" s="220"/>
      <c r="H328" s="207"/>
      <c r="I328" s="235"/>
      <c r="J328" s="207"/>
      <c r="K328" s="267"/>
      <c r="L328" s="92"/>
      <c r="M328" s="92"/>
      <c r="N328" s="352"/>
      <c r="O328" s="295"/>
      <c r="P328" s="296"/>
      <c r="Q328" s="288"/>
    </row>
    <row r="329" spans="1:17" ht="14.25">
      <c r="A329" s="52" t="s">
        <v>1227</v>
      </c>
      <c r="B329" s="42" t="s">
        <v>1252</v>
      </c>
      <c r="C329" s="30" t="s">
        <v>962</v>
      </c>
      <c r="D329" s="31" t="s">
        <v>963</v>
      </c>
      <c r="E329" s="96" t="s">
        <v>259</v>
      </c>
      <c r="F329" s="92">
        <v>1</v>
      </c>
      <c r="G329" s="205">
        <v>1</v>
      </c>
      <c r="H329" s="92"/>
      <c r="I329" s="240"/>
      <c r="J329" s="92"/>
      <c r="K329" s="273"/>
      <c r="L329" s="92">
        <v>1</v>
      </c>
      <c r="M329" s="244"/>
      <c r="N329" s="352"/>
      <c r="O329" s="295"/>
      <c r="P329" s="296">
        <v>1</v>
      </c>
      <c r="Q329" s="288"/>
    </row>
    <row r="330" spans="1:17" ht="14.25">
      <c r="A330" s="52" t="s">
        <v>1046</v>
      </c>
      <c r="B330" s="30" t="s">
        <v>1254</v>
      </c>
      <c r="C330" s="30" t="s">
        <v>1024</v>
      </c>
      <c r="D330" s="31" t="s">
        <v>984</v>
      </c>
      <c r="E330" s="96" t="s">
        <v>1417</v>
      </c>
      <c r="F330" s="92">
        <v>1</v>
      </c>
      <c r="G330" s="205">
        <v>1</v>
      </c>
      <c r="H330" s="92"/>
      <c r="I330" s="204"/>
      <c r="J330" s="92"/>
      <c r="K330" s="268"/>
      <c r="L330" s="92">
        <v>1</v>
      </c>
      <c r="M330" s="92"/>
      <c r="N330" s="352"/>
      <c r="O330" s="295"/>
      <c r="P330" s="296">
        <v>1</v>
      </c>
      <c r="Q330" s="288"/>
    </row>
    <row r="331" spans="1:17" ht="14.25">
      <c r="A331" s="53" t="s">
        <v>775</v>
      </c>
      <c r="B331" s="427" t="s">
        <v>1460</v>
      </c>
      <c r="C331" s="30" t="s">
        <v>1024</v>
      </c>
      <c r="D331" s="31" t="s">
        <v>984</v>
      </c>
      <c r="E331" s="44" t="s">
        <v>941</v>
      </c>
      <c r="F331" s="92">
        <v>1</v>
      </c>
      <c r="G331" s="205"/>
      <c r="H331" s="92">
        <v>1</v>
      </c>
      <c r="I331" s="204">
        <v>1</v>
      </c>
      <c r="J331" s="92"/>
      <c r="K331" s="268"/>
      <c r="L331" s="92">
        <v>1</v>
      </c>
      <c r="M331" s="92"/>
      <c r="N331" s="352"/>
      <c r="O331" s="295"/>
      <c r="P331" s="296">
        <v>1</v>
      </c>
      <c r="Q331" s="288"/>
    </row>
    <row r="332" spans="1:17" ht="14.25">
      <c r="A332" s="52" t="s">
        <v>731</v>
      </c>
      <c r="B332" s="30" t="s">
        <v>40</v>
      </c>
      <c r="C332" s="30" t="s">
        <v>983</v>
      </c>
      <c r="D332" s="31" t="s">
        <v>984</v>
      </c>
      <c r="E332" s="44" t="s">
        <v>1253</v>
      </c>
      <c r="F332" s="92">
        <v>1</v>
      </c>
      <c r="G332" s="205"/>
      <c r="H332" s="92">
        <v>1</v>
      </c>
      <c r="I332" s="204">
        <v>1</v>
      </c>
      <c r="J332" s="92"/>
      <c r="K332" s="268"/>
      <c r="L332" s="92">
        <v>1</v>
      </c>
      <c r="M332" s="92"/>
      <c r="N332" s="352"/>
      <c r="O332" s="295"/>
      <c r="P332" s="296">
        <v>1</v>
      </c>
      <c r="Q332" s="288"/>
    </row>
    <row r="333" spans="1:17" ht="14.25">
      <c r="A333" s="52" t="s">
        <v>734</v>
      </c>
      <c r="B333" s="30" t="s">
        <v>1047</v>
      </c>
      <c r="C333" s="2" t="s">
        <v>1163</v>
      </c>
      <c r="D333" s="31" t="s">
        <v>963</v>
      </c>
      <c r="E333" s="44" t="s">
        <v>1048</v>
      </c>
      <c r="F333" s="92">
        <v>1</v>
      </c>
      <c r="G333" s="205"/>
      <c r="H333" s="92">
        <v>1</v>
      </c>
      <c r="I333" s="204">
        <v>1</v>
      </c>
      <c r="J333" s="92"/>
      <c r="K333" s="268"/>
      <c r="L333" s="297">
        <v>1</v>
      </c>
      <c r="M333" s="92"/>
      <c r="N333" s="352"/>
      <c r="O333" s="295"/>
      <c r="P333" s="296">
        <v>1</v>
      </c>
      <c r="Q333" s="288"/>
    </row>
    <row r="334" spans="1:17" ht="15" thickBot="1">
      <c r="A334" s="71" t="s">
        <v>1049</v>
      </c>
      <c r="B334" s="77" t="s">
        <v>1050</v>
      </c>
      <c r="C334" s="77" t="s">
        <v>983</v>
      </c>
      <c r="D334" s="78" t="s">
        <v>984</v>
      </c>
      <c r="E334" s="197" t="s">
        <v>1206</v>
      </c>
      <c r="F334" s="254">
        <v>1</v>
      </c>
      <c r="G334" s="221"/>
      <c r="H334" s="208"/>
      <c r="I334" s="236"/>
      <c r="J334" s="208">
        <v>1</v>
      </c>
      <c r="K334" s="269">
        <v>1</v>
      </c>
      <c r="L334" s="297">
        <v>1</v>
      </c>
      <c r="M334" s="92"/>
      <c r="N334" s="352"/>
      <c r="O334" s="295">
        <v>1</v>
      </c>
      <c r="P334" s="296">
        <v>1</v>
      </c>
      <c r="Q334" s="288"/>
    </row>
    <row r="335" spans="5:17" ht="16.5" thickBot="1" thickTop="1">
      <c r="E335" s="62">
        <f>SUM(F329:F334)</f>
        <v>6</v>
      </c>
      <c r="F335" s="210"/>
      <c r="G335" s="222"/>
      <c r="H335" s="211"/>
      <c r="I335" s="210"/>
      <c r="J335" s="248"/>
      <c r="K335" s="210"/>
      <c r="L335" s="245"/>
      <c r="M335" s="248"/>
      <c r="N335" s="351"/>
      <c r="O335" s="245"/>
      <c r="P335" s="292"/>
      <c r="Q335" s="248"/>
    </row>
    <row r="336" spans="1:17" ht="15" thickTop="1">
      <c r="A336" s="48"/>
      <c r="B336" s="99" t="s">
        <v>1045</v>
      </c>
      <c r="C336" s="80"/>
      <c r="D336" s="81"/>
      <c r="E336" s="82"/>
      <c r="F336" s="255"/>
      <c r="G336" s="220"/>
      <c r="H336" s="207"/>
      <c r="I336" s="235"/>
      <c r="J336" s="207"/>
      <c r="K336" s="267"/>
      <c r="L336" s="93"/>
      <c r="M336" s="93"/>
      <c r="N336" s="350"/>
      <c r="O336" s="94"/>
      <c r="P336" s="95"/>
      <c r="Q336" s="248"/>
    </row>
    <row r="337" spans="1:17" ht="14.25">
      <c r="A337" s="52" t="s">
        <v>1051</v>
      </c>
      <c r="B337" s="2" t="s">
        <v>1093</v>
      </c>
      <c r="C337" s="2" t="s">
        <v>983</v>
      </c>
      <c r="D337" s="7" t="s">
        <v>984</v>
      </c>
      <c r="E337" s="10" t="s">
        <v>941</v>
      </c>
      <c r="F337" s="203">
        <v>1</v>
      </c>
      <c r="G337" s="205"/>
      <c r="H337" s="92">
        <v>1</v>
      </c>
      <c r="I337" s="204">
        <v>1</v>
      </c>
      <c r="J337" s="92"/>
      <c r="K337" s="268"/>
      <c r="L337" s="93">
        <v>1</v>
      </c>
      <c r="M337" s="93"/>
      <c r="N337" s="350"/>
      <c r="O337" s="94"/>
      <c r="P337" s="95">
        <v>1</v>
      </c>
      <c r="Q337" s="248"/>
    </row>
    <row r="338" spans="1:17" ht="14.25">
      <c r="A338" s="52" t="s">
        <v>1052</v>
      </c>
      <c r="B338" s="10" t="s">
        <v>1094</v>
      </c>
      <c r="C338" s="2" t="s">
        <v>983</v>
      </c>
      <c r="D338" s="7" t="s">
        <v>984</v>
      </c>
      <c r="E338" s="10" t="s">
        <v>941</v>
      </c>
      <c r="F338" s="203">
        <v>1</v>
      </c>
      <c r="G338" s="205"/>
      <c r="H338" s="92">
        <v>1</v>
      </c>
      <c r="I338" s="204">
        <v>1</v>
      </c>
      <c r="J338" s="92"/>
      <c r="K338" s="268"/>
      <c r="L338" s="93">
        <v>1</v>
      </c>
      <c r="M338" s="93"/>
      <c r="N338" s="350"/>
      <c r="O338" s="94"/>
      <c r="P338" s="95">
        <v>1</v>
      </c>
      <c r="Q338" s="248"/>
    </row>
    <row r="339" spans="1:17" ht="14.25">
      <c r="A339" s="52" t="s">
        <v>1053</v>
      </c>
      <c r="B339" s="30" t="s">
        <v>1255</v>
      </c>
      <c r="C339" s="30" t="s">
        <v>995</v>
      </c>
      <c r="D339" s="31" t="s">
        <v>984</v>
      </c>
      <c r="E339" s="96" t="s">
        <v>1417</v>
      </c>
      <c r="F339" s="92">
        <v>1</v>
      </c>
      <c r="G339" s="205">
        <v>1</v>
      </c>
      <c r="H339" s="92"/>
      <c r="I339" s="204"/>
      <c r="J339" s="92"/>
      <c r="K339" s="268"/>
      <c r="L339" s="93">
        <v>1</v>
      </c>
      <c r="M339" s="93"/>
      <c r="N339" s="350"/>
      <c r="O339" s="94"/>
      <c r="P339" s="95">
        <v>1</v>
      </c>
      <c r="Q339" s="248"/>
    </row>
    <row r="340" spans="1:17" ht="14.25">
      <c r="A340" s="52" t="s">
        <v>1054</v>
      </c>
      <c r="B340" s="44" t="s">
        <v>1095</v>
      </c>
      <c r="C340" s="30" t="s">
        <v>983</v>
      </c>
      <c r="D340" s="31" t="s">
        <v>984</v>
      </c>
      <c r="E340" s="44" t="s">
        <v>941</v>
      </c>
      <c r="F340" s="92">
        <v>1</v>
      </c>
      <c r="G340" s="205"/>
      <c r="H340" s="92">
        <v>1</v>
      </c>
      <c r="I340" s="204">
        <v>1</v>
      </c>
      <c r="J340" s="92"/>
      <c r="K340" s="268"/>
      <c r="L340" s="93">
        <v>1</v>
      </c>
      <c r="M340" s="93"/>
      <c r="N340" s="350"/>
      <c r="O340" s="94"/>
      <c r="P340" s="95">
        <v>1</v>
      </c>
      <c r="Q340" s="248"/>
    </row>
    <row r="341" spans="1:17" ht="14.25">
      <c r="A341" s="53" t="s">
        <v>775</v>
      </c>
      <c r="B341" s="30" t="s">
        <v>1055</v>
      </c>
      <c r="C341" s="30" t="s">
        <v>983</v>
      </c>
      <c r="D341" s="31" t="s">
        <v>984</v>
      </c>
      <c r="E341" s="44" t="s">
        <v>941</v>
      </c>
      <c r="F341" s="92">
        <v>1</v>
      </c>
      <c r="G341" s="205"/>
      <c r="H341" s="92">
        <v>1</v>
      </c>
      <c r="I341" s="204">
        <v>1</v>
      </c>
      <c r="J341" s="92"/>
      <c r="K341" s="268"/>
      <c r="L341" s="93">
        <v>1</v>
      </c>
      <c r="M341" s="93"/>
      <c r="N341" s="350"/>
      <c r="O341" s="94"/>
      <c r="P341" s="95">
        <v>1</v>
      </c>
      <c r="Q341" s="248"/>
    </row>
    <row r="342" spans="1:17" ht="14.25">
      <c r="A342" s="52" t="s">
        <v>1056</v>
      </c>
      <c r="B342" s="30" t="s">
        <v>1096</v>
      </c>
      <c r="C342" s="30" t="s">
        <v>995</v>
      </c>
      <c r="D342" s="31" t="s">
        <v>984</v>
      </c>
      <c r="E342" s="44" t="s">
        <v>1098</v>
      </c>
      <c r="F342" s="92">
        <v>1</v>
      </c>
      <c r="G342" s="205"/>
      <c r="H342" s="92">
        <v>1</v>
      </c>
      <c r="I342" s="204">
        <v>1</v>
      </c>
      <c r="J342" s="92"/>
      <c r="K342" s="268"/>
      <c r="L342" s="93">
        <v>1</v>
      </c>
      <c r="M342" s="93"/>
      <c r="N342" s="350"/>
      <c r="O342" s="94"/>
      <c r="P342" s="95">
        <v>1</v>
      </c>
      <c r="Q342" s="248"/>
    </row>
    <row r="343" spans="1:17" ht="15" thickBot="1">
      <c r="A343" s="54" t="s">
        <v>775</v>
      </c>
      <c r="B343" s="55" t="s">
        <v>1097</v>
      </c>
      <c r="C343" s="55" t="s">
        <v>995</v>
      </c>
      <c r="D343" s="56" t="s">
        <v>984</v>
      </c>
      <c r="E343" s="66" t="s">
        <v>1099</v>
      </c>
      <c r="F343" s="208">
        <v>1</v>
      </c>
      <c r="G343" s="221"/>
      <c r="H343" s="208">
        <v>1</v>
      </c>
      <c r="I343" s="236">
        <v>1</v>
      </c>
      <c r="J343" s="208"/>
      <c r="K343" s="269"/>
      <c r="L343" s="93">
        <v>1</v>
      </c>
      <c r="M343" s="93"/>
      <c r="N343" s="350"/>
      <c r="O343" s="94"/>
      <c r="P343" s="95">
        <v>1</v>
      </c>
      <c r="Q343" s="248"/>
    </row>
    <row r="344" spans="2:17" ht="15.75" thickBot="1" thickTop="1">
      <c r="B344" s="33"/>
      <c r="C344" s="33"/>
      <c r="D344" s="34"/>
      <c r="E344" s="59">
        <f>SUM(F337:F343)</f>
        <v>7</v>
      </c>
      <c r="F344" s="93"/>
      <c r="G344" s="219"/>
      <c r="H344" s="93"/>
      <c r="I344" s="234"/>
      <c r="J344" s="93"/>
      <c r="K344" s="266"/>
      <c r="L344" s="93"/>
      <c r="M344" s="93"/>
      <c r="N344" s="350"/>
      <c r="O344" s="94"/>
      <c r="P344" s="95"/>
      <c r="Q344" s="248"/>
    </row>
    <row r="345" spans="1:17" ht="14.25">
      <c r="A345" s="20"/>
      <c r="B345" s="39" t="s">
        <v>1045</v>
      </c>
      <c r="C345" s="40"/>
      <c r="D345" s="41"/>
      <c r="E345" s="47"/>
      <c r="F345" s="212"/>
      <c r="G345" s="225"/>
      <c r="H345" s="212"/>
      <c r="I345" s="241"/>
      <c r="J345" s="212"/>
      <c r="K345" s="274"/>
      <c r="L345" s="93"/>
      <c r="M345" s="93"/>
      <c r="N345" s="350"/>
      <c r="O345" s="94"/>
      <c r="P345" s="95"/>
      <c r="Q345" s="248"/>
    </row>
    <row r="346" spans="1:17" ht="14.25">
      <c r="A346" s="21" t="s">
        <v>1057</v>
      </c>
      <c r="B346" s="44" t="s">
        <v>1100</v>
      </c>
      <c r="C346" s="30" t="s">
        <v>972</v>
      </c>
      <c r="D346" s="31" t="s">
        <v>969</v>
      </c>
      <c r="E346" s="44" t="s">
        <v>1101</v>
      </c>
      <c r="F346" s="92">
        <v>1</v>
      </c>
      <c r="G346" s="205"/>
      <c r="H346" s="92">
        <v>1</v>
      </c>
      <c r="I346" s="204">
        <v>1</v>
      </c>
      <c r="J346" s="92"/>
      <c r="K346" s="275"/>
      <c r="L346" s="93">
        <v>1</v>
      </c>
      <c r="M346" s="93"/>
      <c r="N346" s="350"/>
      <c r="O346" s="94"/>
      <c r="P346" s="95">
        <v>1</v>
      </c>
      <c r="Q346" s="248"/>
    </row>
    <row r="347" spans="1:17" ht="14.25">
      <c r="A347" s="22" t="s">
        <v>775</v>
      </c>
      <c r="B347" s="30" t="s">
        <v>1256</v>
      </c>
      <c r="C347" s="30" t="s">
        <v>972</v>
      </c>
      <c r="D347" s="31" t="s">
        <v>969</v>
      </c>
      <c r="E347" s="96" t="s">
        <v>315</v>
      </c>
      <c r="F347" s="92">
        <v>1</v>
      </c>
      <c r="G347" s="205">
        <v>1</v>
      </c>
      <c r="H347" s="92"/>
      <c r="I347" s="204"/>
      <c r="J347" s="92"/>
      <c r="K347" s="275"/>
      <c r="L347" s="93">
        <v>1</v>
      </c>
      <c r="M347" s="93"/>
      <c r="N347" s="350"/>
      <c r="O347" s="94"/>
      <c r="P347" s="95">
        <v>1</v>
      </c>
      <c r="Q347" s="248"/>
    </row>
    <row r="348" spans="1:17" ht="14.25">
      <c r="A348" s="21"/>
      <c r="B348" s="30"/>
      <c r="C348" s="30"/>
      <c r="D348" s="31"/>
      <c r="E348" s="96" t="s">
        <v>1058</v>
      </c>
      <c r="F348" s="92"/>
      <c r="G348" s="205"/>
      <c r="H348" s="92"/>
      <c r="I348" s="204"/>
      <c r="J348" s="92"/>
      <c r="K348" s="275"/>
      <c r="L348" s="93"/>
      <c r="M348" s="93"/>
      <c r="N348" s="350"/>
      <c r="O348" s="94"/>
      <c r="P348" s="95"/>
      <c r="Q348" s="248"/>
    </row>
    <row r="349" spans="1:17" ht="14.25">
      <c r="A349" s="21" t="s">
        <v>1059</v>
      </c>
      <c r="B349" s="30" t="s">
        <v>1257</v>
      </c>
      <c r="C349" s="30" t="s">
        <v>1024</v>
      </c>
      <c r="D349" s="31" t="s">
        <v>984</v>
      </c>
      <c r="E349" s="96" t="s">
        <v>62</v>
      </c>
      <c r="F349" s="92">
        <v>1</v>
      </c>
      <c r="G349" s="205">
        <v>1</v>
      </c>
      <c r="H349" s="92"/>
      <c r="I349" s="204"/>
      <c r="J349" s="92"/>
      <c r="K349" s="275"/>
      <c r="L349" s="294">
        <v>1</v>
      </c>
      <c r="M349" s="93"/>
      <c r="N349" s="350"/>
      <c r="O349" s="94"/>
      <c r="P349" s="95">
        <v>1</v>
      </c>
      <c r="Q349" s="248"/>
    </row>
    <row r="350" spans="1:17" ht="14.25">
      <c r="A350" s="22" t="s">
        <v>775</v>
      </c>
      <c r="B350" s="30" t="s">
        <v>1102</v>
      </c>
      <c r="C350" s="30" t="s">
        <v>1024</v>
      </c>
      <c r="D350" s="31" t="s">
        <v>984</v>
      </c>
      <c r="E350" s="96" t="s">
        <v>1036</v>
      </c>
      <c r="F350" s="92">
        <v>1</v>
      </c>
      <c r="G350" s="205">
        <v>1</v>
      </c>
      <c r="H350" s="92"/>
      <c r="I350" s="204"/>
      <c r="J350" s="92">
        <v>1</v>
      </c>
      <c r="K350" s="275"/>
      <c r="L350" s="93">
        <v>1</v>
      </c>
      <c r="M350" s="93"/>
      <c r="N350" s="350">
        <v>1</v>
      </c>
      <c r="O350" s="94"/>
      <c r="P350" s="95"/>
      <c r="Q350" s="248"/>
    </row>
    <row r="351" spans="1:17" ht="14.25">
      <c r="A351" s="21"/>
      <c r="B351" s="30"/>
      <c r="C351" s="30"/>
      <c r="D351" s="31"/>
      <c r="E351" s="201" t="s">
        <v>1035</v>
      </c>
      <c r="F351" s="92"/>
      <c r="G351" s="205"/>
      <c r="H351" s="92"/>
      <c r="I351" s="204"/>
      <c r="J351" s="92"/>
      <c r="K351" s="275"/>
      <c r="L351" s="93"/>
      <c r="M351" s="93"/>
      <c r="N351" s="350"/>
      <c r="O351" s="94"/>
      <c r="P351" s="95"/>
      <c r="Q351" s="248"/>
    </row>
    <row r="352" spans="1:17" ht="14.25">
      <c r="A352" s="21" t="s">
        <v>871</v>
      </c>
      <c r="B352" s="44" t="s">
        <v>1060</v>
      </c>
      <c r="C352" s="30" t="s">
        <v>995</v>
      </c>
      <c r="D352" s="31" t="s">
        <v>984</v>
      </c>
      <c r="E352" s="64" t="s">
        <v>1061</v>
      </c>
      <c r="F352" s="92">
        <v>1</v>
      </c>
      <c r="G352" s="205"/>
      <c r="H352" s="92">
        <v>1</v>
      </c>
      <c r="I352" s="204">
        <v>1</v>
      </c>
      <c r="J352" s="92"/>
      <c r="K352" s="275"/>
      <c r="L352" s="294">
        <v>1</v>
      </c>
      <c r="M352" s="93"/>
      <c r="N352" s="350"/>
      <c r="O352" s="94"/>
      <c r="P352" s="95">
        <v>1</v>
      </c>
      <c r="Q352" s="248"/>
    </row>
    <row r="353" spans="1:17" ht="14.25">
      <c r="A353" s="21" t="s">
        <v>1062</v>
      </c>
      <c r="B353" s="44" t="s">
        <v>1103</v>
      </c>
      <c r="C353" s="30" t="s">
        <v>995</v>
      </c>
      <c r="D353" s="31" t="s">
        <v>984</v>
      </c>
      <c r="E353" s="44" t="s">
        <v>941</v>
      </c>
      <c r="F353" s="92">
        <v>1</v>
      </c>
      <c r="G353" s="205"/>
      <c r="H353" s="92">
        <v>1</v>
      </c>
      <c r="I353" s="204">
        <v>1</v>
      </c>
      <c r="J353" s="92"/>
      <c r="K353" s="275"/>
      <c r="L353" s="93">
        <v>1</v>
      </c>
      <c r="M353" s="93"/>
      <c r="N353" s="350"/>
      <c r="O353" s="94"/>
      <c r="P353" s="95">
        <v>1</v>
      </c>
      <c r="Q353" s="248"/>
    </row>
    <row r="354" spans="1:17" ht="14.25">
      <c r="A354" s="21" t="s">
        <v>1063</v>
      </c>
      <c r="B354" s="30" t="s">
        <v>1104</v>
      </c>
      <c r="C354" s="30" t="s">
        <v>1024</v>
      </c>
      <c r="D354" s="31" t="s">
        <v>984</v>
      </c>
      <c r="E354" s="44" t="s">
        <v>1203</v>
      </c>
      <c r="F354" s="92">
        <v>1</v>
      </c>
      <c r="G354" s="205"/>
      <c r="H354" s="92">
        <v>1</v>
      </c>
      <c r="I354" s="204">
        <v>1</v>
      </c>
      <c r="J354" s="92"/>
      <c r="K354" s="275"/>
      <c r="L354" s="93">
        <v>1</v>
      </c>
      <c r="M354" s="93"/>
      <c r="N354" s="350"/>
      <c r="O354" s="94"/>
      <c r="P354" s="95">
        <v>1</v>
      </c>
      <c r="Q354" s="248"/>
    </row>
    <row r="355" spans="1:17" ht="14.25">
      <c r="A355" s="22" t="s">
        <v>775</v>
      </c>
      <c r="B355" s="2" t="s">
        <v>1105</v>
      </c>
      <c r="C355" s="2" t="s">
        <v>1024</v>
      </c>
      <c r="D355" s="7" t="s">
        <v>984</v>
      </c>
      <c r="E355" s="10" t="s">
        <v>1204</v>
      </c>
      <c r="F355" s="203">
        <v>1</v>
      </c>
      <c r="G355" s="205"/>
      <c r="H355" s="92">
        <v>1</v>
      </c>
      <c r="I355" s="204">
        <v>1</v>
      </c>
      <c r="J355" s="92"/>
      <c r="K355" s="275"/>
      <c r="L355" s="93">
        <v>1</v>
      </c>
      <c r="M355" s="93"/>
      <c r="N355" s="350"/>
      <c r="O355" s="94"/>
      <c r="P355" s="95">
        <v>1</v>
      </c>
      <c r="Q355" s="248"/>
    </row>
    <row r="356" spans="1:17" ht="14.25">
      <c r="A356" s="22" t="s">
        <v>775</v>
      </c>
      <c r="B356" s="2" t="s">
        <v>1106</v>
      </c>
      <c r="C356" s="2" t="s">
        <v>968</v>
      </c>
      <c r="D356" s="7" t="s">
        <v>969</v>
      </c>
      <c r="E356" s="198" t="s">
        <v>219</v>
      </c>
      <c r="F356" s="203">
        <v>1</v>
      </c>
      <c r="G356" s="205">
        <v>1</v>
      </c>
      <c r="H356" s="92"/>
      <c r="I356" s="204"/>
      <c r="J356" s="92">
        <v>1</v>
      </c>
      <c r="K356" s="275"/>
      <c r="L356" s="93">
        <v>1</v>
      </c>
      <c r="M356" s="93"/>
      <c r="N356" s="350">
        <v>1</v>
      </c>
      <c r="O356" s="94"/>
      <c r="P356" s="95">
        <v>1</v>
      </c>
      <c r="Q356" s="248"/>
    </row>
    <row r="357" spans="1:17" ht="14.25">
      <c r="A357" s="21"/>
      <c r="B357" s="2"/>
      <c r="C357" s="2"/>
      <c r="D357" s="7"/>
      <c r="E357" s="58" t="s">
        <v>59</v>
      </c>
      <c r="F357" s="203"/>
      <c r="G357" s="205"/>
      <c r="H357" s="92"/>
      <c r="I357" s="204"/>
      <c r="J357" s="92"/>
      <c r="K357" s="275"/>
      <c r="L357" s="93"/>
      <c r="M357" s="93"/>
      <c r="N357" s="350"/>
      <c r="O357" s="94"/>
      <c r="P357" s="95"/>
      <c r="Q357" s="248"/>
    </row>
    <row r="358" spans="1:17" ht="14.25">
      <c r="A358" s="21" t="s">
        <v>1064</v>
      </c>
      <c r="B358" s="2" t="s">
        <v>1107</v>
      </c>
      <c r="C358" s="2" t="s">
        <v>995</v>
      </c>
      <c r="D358" s="7" t="s">
        <v>984</v>
      </c>
      <c r="E358" s="10" t="s">
        <v>941</v>
      </c>
      <c r="F358" s="203">
        <v>1</v>
      </c>
      <c r="G358" s="205"/>
      <c r="H358" s="92">
        <v>1</v>
      </c>
      <c r="I358" s="204">
        <v>1</v>
      </c>
      <c r="J358" s="92"/>
      <c r="K358" s="275"/>
      <c r="L358" s="93">
        <v>1</v>
      </c>
      <c r="M358" s="93"/>
      <c r="N358" s="350"/>
      <c r="O358" s="94"/>
      <c r="P358" s="95">
        <v>1</v>
      </c>
      <c r="Q358" s="248"/>
    </row>
    <row r="359" spans="1:17" ht="14.25">
      <c r="A359" s="22" t="s">
        <v>775</v>
      </c>
      <c r="B359" s="2" t="s">
        <v>1065</v>
      </c>
      <c r="C359" s="2" t="s">
        <v>995</v>
      </c>
      <c r="D359" s="7" t="s">
        <v>984</v>
      </c>
      <c r="E359" s="10" t="s">
        <v>941</v>
      </c>
      <c r="F359" s="203">
        <v>1</v>
      </c>
      <c r="G359" s="205"/>
      <c r="H359" s="92">
        <v>1</v>
      </c>
      <c r="I359" s="204">
        <v>1</v>
      </c>
      <c r="J359" s="92"/>
      <c r="K359" s="275"/>
      <c r="L359" s="93">
        <v>1</v>
      </c>
      <c r="M359" s="93"/>
      <c r="N359" s="350"/>
      <c r="O359" s="94"/>
      <c r="P359" s="95">
        <v>1</v>
      </c>
      <c r="Q359" s="248"/>
    </row>
    <row r="360" spans="1:17" ht="15" thickBot="1">
      <c r="A360" s="43" t="s">
        <v>775</v>
      </c>
      <c r="B360" s="16" t="s">
        <v>1066</v>
      </c>
      <c r="C360" s="5" t="s">
        <v>1261</v>
      </c>
      <c r="D360" s="9" t="s">
        <v>969</v>
      </c>
      <c r="E360" s="16" t="s">
        <v>941</v>
      </c>
      <c r="F360" s="257">
        <v>1</v>
      </c>
      <c r="G360" s="226"/>
      <c r="H360" s="213">
        <v>1</v>
      </c>
      <c r="I360" s="242">
        <v>1</v>
      </c>
      <c r="J360" s="213"/>
      <c r="K360" s="276"/>
      <c r="L360" s="93">
        <v>1</v>
      </c>
      <c r="M360" s="93"/>
      <c r="N360" s="350"/>
      <c r="O360" s="94"/>
      <c r="P360" s="95">
        <v>1</v>
      </c>
      <c r="Q360" s="248"/>
    </row>
    <row r="361" spans="5:17" ht="14.25">
      <c r="E361" s="62">
        <f>SUM(F346:F360)</f>
        <v>12</v>
      </c>
      <c r="F361" s="210"/>
      <c r="G361" s="219"/>
      <c r="H361" s="93"/>
      <c r="I361" s="240"/>
      <c r="J361" s="93"/>
      <c r="K361" s="245"/>
      <c r="L361" s="93"/>
      <c r="M361" s="93"/>
      <c r="N361" s="350"/>
      <c r="O361" s="94"/>
      <c r="P361" s="95"/>
      <c r="Q361" s="248"/>
    </row>
    <row r="362" spans="6:17" ht="15" thickBot="1">
      <c r="F362" s="210"/>
      <c r="G362" s="219"/>
      <c r="H362" s="93"/>
      <c r="I362" s="93"/>
      <c r="J362" s="93"/>
      <c r="K362" s="245"/>
      <c r="L362" s="93"/>
      <c r="M362" s="93"/>
      <c r="N362" s="350"/>
      <c r="O362" s="94"/>
      <c r="P362" s="95"/>
      <c r="Q362" s="248"/>
    </row>
    <row r="363" spans="1:17" ht="15" thickTop="1">
      <c r="A363" s="48"/>
      <c r="B363" s="99" t="s">
        <v>1045</v>
      </c>
      <c r="C363" s="80"/>
      <c r="D363" s="81"/>
      <c r="E363" s="82"/>
      <c r="F363" s="255"/>
      <c r="G363" s="220"/>
      <c r="H363" s="207"/>
      <c r="I363" s="235"/>
      <c r="J363" s="207"/>
      <c r="K363" s="267"/>
      <c r="L363" s="93"/>
      <c r="M363" s="93"/>
      <c r="N363" s="350"/>
      <c r="O363" s="94"/>
      <c r="P363" s="95"/>
      <c r="Q363" s="248"/>
    </row>
    <row r="364" spans="8:17" ht="14.25">
      <c r="H364" s="92"/>
      <c r="K364" s="268"/>
      <c r="M364" s="93"/>
      <c r="N364" s="350"/>
      <c r="O364" s="94"/>
      <c r="P364" s="95"/>
      <c r="Q364" s="248"/>
    </row>
    <row r="365" spans="1:17" ht="14.25">
      <c r="A365" s="52" t="s">
        <v>1240</v>
      </c>
      <c r="B365" s="96" t="s">
        <v>1241</v>
      </c>
      <c r="C365" s="30" t="s">
        <v>1242</v>
      </c>
      <c r="D365" s="194" t="s">
        <v>1243</v>
      </c>
      <c r="E365" s="185" t="s">
        <v>260</v>
      </c>
      <c r="F365" s="92">
        <v>1</v>
      </c>
      <c r="G365" s="205">
        <v>1</v>
      </c>
      <c r="H365" s="92"/>
      <c r="I365" s="204"/>
      <c r="J365" s="92"/>
      <c r="K365" s="268"/>
      <c r="L365" s="93"/>
      <c r="M365" s="93">
        <v>1</v>
      </c>
      <c r="N365" s="350"/>
      <c r="O365" s="94"/>
      <c r="P365" s="95">
        <v>1</v>
      </c>
      <c r="Q365" s="248"/>
    </row>
    <row r="366" spans="1:17" ht="14.25">
      <c r="A366" s="52" t="s">
        <v>747</v>
      </c>
      <c r="B366" s="30" t="s">
        <v>1108</v>
      </c>
      <c r="C366" s="30" t="s">
        <v>983</v>
      </c>
      <c r="D366" s="31" t="s">
        <v>984</v>
      </c>
      <c r="E366" s="44" t="s">
        <v>941</v>
      </c>
      <c r="F366" s="92">
        <v>1</v>
      </c>
      <c r="G366" s="205"/>
      <c r="H366" s="92">
        <v>1</v>
      </c>
      <c r="I366" s="204">
        <v>1</v>
      </c>
      <c r="J366" s="92"/>
      <c r="K366" s="268"/>
      <c r="L366" s="93">
        <v>1</v>
      </c>
      <c r="M366" s="93"/>
      <c r="N366" s="350"/>
      <c r="O366" s="94"/>
      <c r="P366" s="95">
        <v>1</v>
      </c>
      <c r="Q366" s="248"/>
    </row>
    <row r="367" spans="1:17" ht="14.25">
      <c r="A367" s="52" t="s">
        <v>1067</v>
      </c>
      <c r="B367" s="30" t="s">
        <v>1109</v>
      </c>
      <c r="C367" s="30" t="s">
        <v>1024</v>
      </c>
      <c r="D367" s="31" t="s">
        <v>984</v>
      </c>
      <c r="E367" s="96" t="s">
        <v>1410</v>
      </c>
      <c r="F367" s="92">
        <v>1</v>
      </c>
      <c r="G367" s="205">
        <v>1</v>
      </c>
      <c r="H367" s="92"/>
      <c r="I367" s="204"/>
      <c r="J367" s="92"/>
      <c r="K367" s="268"/>
      <c r="L367" s="93">
        <v>1</v>
      </c>
      <c r="M367" s="93"/>
      <c r="N367" s="350"/>
      <c r="O367" s="94"/>
      <c r="P367" s="95">
        <v>1</v>
      </c>
      <c r="Q367" s="248"/>
    </row>
    <row r="368" spans="1:17" ht="14.25">
      <c r="A368" s="53" t="s">
        <v>775</v>
      </c>
      <c r="B368" s="44" t="s">
        <v>1072</v>
      </c>
      <c r="C368" s="30" t="s">
        <v>983</v>
      </c>
      <c r="D368" s="31" t="s">
        <v>984</v>
      </c>
      <c r="E368" s="44" t="s">
        <v>941</v>
      </c>
      <c r="F368" s="92">
        <v>1</v>
      </c>
      <c r="G368" s="205"/>
      <c r="H368" s="92">
        <v>1</v>
      </c>
      <c r="I368" s="204">
        <v>1</v>
      </c>
      <c r="J368" s="92"/>
      <c r="K368" s="268"/>
      <c r="L368" s="93">
        <v>1</v>
      </c>
      <c r="M368" s="93"/>
      <c r="N368" s="350"/>
      <c r="O368" s="94"/>
      <c r="P368" s="95">
        <v>1</v>
      </c>
      <c r="Q368" s="248"/>
    </row>
    <row r="369" spans="1:17" ht="14.25">
      <c r="A369" s="24" t="s">
        <v>751</v>
      </c>
      <c r="B369" s="44" t="s">
        <v>1211</v>
      </c>
      <c r="C369" s="30" t="s">
        <v>1024</v>
      </c>
      <c r="D369" s="31" t="s">
        <v>984</v>
      </c>
      <c r="E369" s="96" t="s">
        <v>1410</v>
      </c>
      <c r="F369" s="92">
        <v>1</v>
      </c>
      <c r="G369" s="205">
        <v>1</v>
      </c>
      <c r="H369" s="92"/>
      <c r="I369" s="204"/>
      <c r="J369" s="92"/>
      <c r="K369" s="268"/>
      <c r="L369" s="93">
        <v>1</v>
      </c>
      <c r="M369" s="93"/>
      <c r="N369" s="350"/>
      <c r="O369" s="94"/>
      <c r="P369" s="95">
        <v>1</v>
      </c>
      <c r="Q369" s="248"/>
    </row>
    <row r="370" spans="1:17" ht="15" thickBot="1">
      <c r="A370" s="71" t="s">
        <v>912</v>
      </c>
      <c r="B370" s="193" t="s">
        <v>1223</v>
      </c>
      <c r="C370" s="55" t="s">
        <v>986</v>
      </c>
      <c r="D370" s="56" t="s">
        <v>969</v>
      </c>
      <c r="E370" s="101" t="s">
        <v>61</v>
      </c>
      <c r="F370" s="208">
        <v>1</v>
      </c>
      <c r="G370" s="221">
        <v>1</v>
      </c>
      <c r="H370" s="208"/>
      <c r="I370" s="236"/>
      <c r="J370" s="208"/>
      <c r="K370" s="269"/>
      <c r="L370" s="294">
        <v>1</v>
      </c>
      <c r="M370" s="93"/>
      <c r="N370" s="350"/>
      <c r="O370" s="94"/>
      <c r="P370" s="95">
        <v>1</v>
      </c>
      <c r="Q370" s="248"/>
    </row>
    <row r="371" spans="2:17" ht="15.75" thickBot="1" thickTop="1">
      <c r="B371" s="33"/>
      <c r="C371" s="33"/>
      <c r="D371" s="34"/>
      <c r="E371" s="59">
        <f>SUM(F365:F370)</f>
        <v>6</v>
      </c>
      <c r="F371" s="93"/>
      <c r="G371" s="219"/>
      <c r="H371" s="93"/>
      <c r="I371" s="240"/>
      <c r="J371" s="93"/>
      <c r="K371" s="245"/>
      <c r="L371" s="93"/>
      <c r="M371" s="245"/>
      <c r="N371" s="350"/>
      <c r="O371" s="94"/>
      <c r="P371" s="95"/>
      <c r="Q371" s="248"/>
    </row>
    <row r="372" spans="1:17" ht="15" thickTop="1">
      <c r="A372" s="115"/>
      <c r="B372" s="150" t="s">
        <v>1045</v>
      </c>
      <c r="C372" s="85"/>
      <c r="D372" s="86"/>
      <c r="E372" s="87"/>
      <c r="F372" s="214"/>
      <c r="G372" s="230"/>
      <c r="H372" s="217"/>
      <c r="I372" s="253"/>
      <c r="J372" s="217"/>
      <c r="K372" s="290"/>
      <c r="L372" s="93"/>
      <c r="M372" s="93"/>
      <c r="N372" s="350"/>
      <c r="O372" s="94"/>
      <c r="P372" s="95"/>
      <c r="Q372" s="248"/>
    </row>
    <row r="373" spans="1:17" ht="14.25">
      <c r="A373" s="67" t="s">
        <v>1073</v>
      </c>
      <c r="B373" s="96" t="s">
        <v>1217</v>
      </c>
      <c r="C373" s="30" t="s">
        <v>1218</v>
      </c>
      <c r="D373" s="31"/>
      <c r="E373" s="96" t="s">
        <v>1410</v>
      </c>
      <c r="F373" s="92">
        <v>1</v>
      </c>
      <c r="G373" s="205">
        <v>1</v>
      </c>
      <c r="H373" s="92"/>
      <c r="I373" s="204"/>
      <c r="J373" s="92"/>
      <c r="K373" s="264"/>
      <c r="L373" s="93">
        <v>1</v>
      </c>
      <c r="M373" s="93"/>
      <c r="N373" s="350"/>
      <c r="O373" s="94"/>
      <c r="P373" s="95">
        <v>1</v>
      </c>
      <c r="Q373" s="248"/>
    </row>
    <row r="374" spans="1:17" ht="14.25">
      <c r="A374" s="89" t="s">
        <v>775</v>
      </c>
      <c r="B374" s="44" t="s">
        <v>1110</v>
      </c>
      <c r="C374" s="30" t="s">
        <v>1024</v>
      </c>
      <c r="D374" s="31" t="s">
        <v>984</v>
      </c>
      <c r="E374" s="44" t="s">
        <v>941</v>
      </c>
      <c r="F374" s="92">
        <v>1</v>
      </c>
      <c r="G374" s="205"/>
      <c r="H374" s="92">
        <v>1</v>
      </c>
      <c r="I374" s="204">
        <v>1</v>
      </c>
      <c r="J374" s="92"/>
      <c r="K374" s="264"/>
      <c r="L374" s="93">
        <v>1</v>
      </c>
      <c r="M374" s="93"/>
      <c r="N374" s="350"/>
      <c r="O374" s="94"/>
      <c r="P374" s="95">
        <v>1</v>
      </c>
      <c r="Q374" s="248"/>
    </row>
    <row r="375" spans="1:17" ht="14.25">
      <c r="A375" s="89" t="s">
        <v>775</v>
      </c>
      <c r="B375" s="30" t="s">
        <v>1074</v>
      </c>
      <c r="C375" s="30" t="s">
        <v>1261</v>
      </c>
      <c r="D375" s="31" t="s">
        <v>969</v>
      </c>
      <c r="E375" s="96" t="s">
        <v>1410</v>
      </c>
      <c r="F375" s="92">
        <v>1</v>
      </c>
      <c r="G375" s="205">
        <v>1</v>
      </c>
      <c r="H375" s="92"/>
      <c r="I375" s="204"/>
      <c r="J375" s="92"/>
      <c r="K375" s="264"/>
      <c r="L375" s="93">
        <v>1</v>
      </c>
      <c r="M375" s="93"/>
      <c r="N375" s="350"/>
      <c r="O375" s="94"/>
      <c r="P375" s="95">
        <v>1</v>
      </c>
      <c r="Q375" s="248"/>
    </row>
    <row r="376" spans="1:17" ht="14.25">
      <c r="A376" s="67" t="s">
        <v>1075</v>
      </c>
      <c r="B376" s="30" t="s">
        <v>1111</v>
      </c>
      <c r="C376" s="30" t="s">
        <v>1024</v>
      </c>
      <c r="D376" s="31" t="s">
        <v>984</v>
      </c>
      <c r="E376" s="44" t="s">
        <v>941</v>
      </c>
      <c r="F376" s="92">
        <v>1</v>
      </c>
      <c r="G376" s="205"/>
      <c r="H376" s="92">
        <v>1</v>
      </c>
      <c r="I376" s="204">
        <v>1</v>
      </c>
      <c r="J376" s="92"/>
      <c r="K376" s="264"/>
      <c r="L376" s="93">
        <v>1</v>
      </c>
      <c r="M376" s="93"/>
      <c r="N376" s="350"/>
      <c r="O376" s="94"/>
      <c r="P376" s="95">
        <v>1</v>
      </c>
      <c r="Q376" s="248"/>
    </row>
    <row r="377" spans="1:17" ht="14.25">
      <c r="A377" s="89" t="s">
        <v>775</v>
      </c>
      <c r="B377" s="30" t="s">
        <v>1076</v>
      </c>
      <c r="C377" s="30" t="s">
        <v>1024</v>
      </c>
      <c r="D377" s="31" t="s">
        <v>984</v>
      </c>
      <c r="E377" s="64" t="s">
        <v>1061</v>
      </c>
      <c r="F377" s="92">
        <v>1</v>
      </c>
      <c r="G377" s="205"/>
      <c r="H377" s="92">
        <v>1</v>
      </c>
      <c r="I377" s="204">
        <v>1</v>
      </c>
      <c r="J377" s="92"/>
      <c r="K377" s="264"/>
      <c r="L377" s="294">
        <v>1</v>
      </c>
      <c r="M377" s="93"/>
      <c r="N377" s="350"/>
      <c r="O377" s="94"/>
      <c r="P377" s="95">
        <v>1</v>
      </c>
      <c r="Q377" s="248"/>
    </row>
    <row r="378" spans="1:17" ht="14.25">
      <c r="A378" s="89" t="s">
        <v>775</v>
      </c>
      <c r="B378" s="30" t="s">
        <v>1112</v>
      </c>
      <c r="C378" s="30" t="s">
        <v>995</v>
      </c>
      <c r="D378" s="31" t="s">
        <v>984</v>
      </c>
      <c r="E378" s="44" t="s">
        <v>1019</v>
      </c>
      <c r="F378" s="92">
        <v>1</v>
      </c>
      <c r="G378" s="205"/>
      <c r="H378" s="92">
        <v>1</v>
      </c>
      <c r="I378" s="204">
        <v>1</v>
      </c>
      <c r="J378" s="92"/>
      <c r="K378" s="264"/>
      <c r="L378" s="93">
        <v>1</v>
      </c>
      <c r="M378" s="93"/>
      <c r="N378" s="350"/>
      <c r="O378" s="94"/>
      <c r="P378" s="95">
        <v>1</v>
      </c>
      <c r="Q378" s="248"/>
    </row>
    <row r="379" spans="1:17" ht="14.25">
      <c r="A379" s="67" t="s">
        <v>1077</v>
      </c>
      <c r="B379" s="30" t="s">
        <v>1113</v>
      </c>
      <c r="C379" s="30" t="s">
        <v>995</v>
      </c>
      <c r="D379" s="31" t="s">
        <v>984</v>
      </c>
      <c r="E379" s="44" t="s">
        <v>941</v>
      </c>
      <c r="F379" s="92">
        <v>1</v>
      </c>
      <c r="G379" s="205"/>
      <c r="H379" s="92">
        <v>1</v>
      </c>
      <c r="I379" s="204">
        <v>1</v>
      </c>
      <c r="J379" s="92"/>
      <c r="K379" s="264"/>
      <c r="L379" s="93">
        <v>1</v>
      </c>
      <c r="M379" s="93"/>
      <c r="N379" s="350"/>
      <c r="O379" s="94"/>
      <c r="P379" s="95">
        <v>1</v>
      </c>
      <c r="Q379" s="248"/>
    </row>
    <row r="380" spans="1:17" ht="14.25">
      <c r="A380" s="67" t="s">
        <v>1078</v>
      </c>
      <c r="B380" s="30" t="s">
        <v>437</v>
      </c>
      <c r="C380" s="30" t="s">
        <v>968</v>
      </c>
      <c r="D380" s="31" t="s">
        <v>969</v>
      </c>
      <c r="E380" s="96" t="s">
        <v>1410</v>
      </c>
      <c r="F380" s="92">
        <v>1</v>
      </c>
      <c r="G380" s="205">
        <v>1</v>
      </c>
      <c r="H380" s="92"/>
      <c r="I380" s="204"/>
      <c r="J380" s="92"/>
      <c r="K380" s="264"/>
      <c r="L380" s="93">
        <v>1</v>
      </c>
      <c r="M380" s="93"/>
      <c r="N380" s="350"/>
      <c r="O380" s="94"/>
      <c r="P380" s="95">
        <v>1</v>
      </c>
      <c r="Q380" s="248"/>
    </row>
    <row r="381" spans="1:17" ht="14.25">
      <c r="A381" s="89" t="s">
        <v>775</v>
      </c>
      <c r="B381" s="44" t="s">
        <v>438</v>
      </c>
      <c r="C381" s="30" t="s">
        <v>968</v>
      </c>
      <c r="D381" s="31" t="s">
        <v>969</v>
      </c>
      <c r="E381" s="44" t="s">
        <v>941</v>
      </c>
      <c r="F381" s="92">
        <v>1</v>
      </c>
      <c r="G381" s="205"/>
      <c r="H381" s="92">
        <v>1</v>
      </c>
      <c r="I381" s="204">
        <v>1</v>
      </c>
      <c r="J381" s="92"/>
      <c r="K381" s="264"/>
      <c r="L381" s="93">
        <v>1</v>
      </c>
      <c r="M381" s="93"/>
      <c r="N381" s="350"/>
      <c r="O381" s="94"/>
      <c r="P381" s="95">
        <v>1</v>
      </c>
      <c r="Q381" s="248"/>
    </row>
    <row r="382" spans="1:17" ht="14.25">
      <c r="A382" s="67" t="s">
        <v>1079</v>
      </c>
      <c r="B382" s="44" t="s">
        <v>439</v>
      </c>
      <c r="C382" s="30" t="s">
        <v>983</v>
      </c>
      <c r="D382" s="31" t="s">
        <v>984</v>
      </c>
      <c r="E382" s="96" t="s">
        <v>1411</v>
      </c>
      <c r="F382" s="256">
        <v>1</v>
      </c>
      <c r="G382" s="205">
        <v>1</v>
      </c>
      <c r="H382" s="92"/>
      <c r="I382" s="204"/>
      <c r="J382" s="92"/>
      <c r="K382" s="264"/>
      <c r="L382" s="93">
        <v>1</v>
      </c>
      <c r="M382" s="93"/>
      <c r="N382" s="350"/>
      <c r="O382" s="94"/>
      <c r="P382" s="95">
        <v>1</v>
      </c>
      <c r="Q382" s="248"/>
    </row>
    <row r="383" spans="1:17" s="57" customFormat="1" ht="14.25">
      <c r="A383" s="89" t="s">
        <v>775</v>
      </c>
      <c r="B383" s="44" t="s">
        <v>440</v>
      </c>
      <c r="C383" s="30" t="s">
        <v>995</v>
      </c>
      <c r="D383" s="31" t="s">
        <v>984</v>
      </c>
      <c r="E383" s="44" t="s">
        <v>512</v>
      </c>
      <c r="F383" s="92">
        <v>1</v>
      </c>
      <c r="G383" s="205"/>
      <c r="H383" s="92">
        <v>1</v>
      </c>
      <c r="I383" s="204">
        <v>1</v>
      </c>
      <c r="J383" s="92"/>
      <c r="K383" s="264"/>
      <c r="L383" s="93">
        <v>1</v>
      </c>
      <c r="M383" s="93"/>
      <c r="N383" s="350"/>
      <c r="O383" s="94"/>
      <c r="P383" s="95">
        <v>1</v>
      </c>
      <c r="Q383" s="245"/>
    </row>
    <row r="384" spans="1:17" ht="14.25">
      <c r="A384" s="67" t="s">
        <v>1228</v>
      </c>
      <c r="B384" s="189" t="s">
        <v>1230</v>
      </c>
      <c r="C384" s="30" t="s">
        <v>1231</v>
      </c>
      <c r="D384" s="31" t="s">
        <v>963</v>
      </c>
      <c r="E384" s="96" t="s">
        <v>261</v>
      </c>
      <c r="F384" s="92">
        <v>1</v>
      </c>
      <c r="G384" s="205">
        <v>1</v>
      </c>
      <c r="H384" s="92"/>
      <c r="I384" s="250"/>
      <c r="J384" s="250"/>
      <c r="K384" s="284"/>
      <c r="L384" s="93">
        <v>1</v>
      </c>
      <c r="M384" s="93"/>
      <c r="N384" s="350"/>
      <c r="O384" s="94"/>
      <c r="P384" s="95">
        <v>1</v>
      </c>
      <c r="Q384" s="248"/>
    </row>
    <row r="385" spans="1:17" s="57" customFormat="1" ht="15" thickBot="1">
      <c r="A385" s="119" t="s">
        <v>775</v>
      </c>
      <c r="B385" s="69" t="s">
        <v>441</v>
      </c>
      <c r="C385" s="69" t="s">
        <v>1212</v>
      </c>
      <c r="D385" s="70" t="s">
        <v>963</v>
      </c>
      <c r="E385" s="104" t="s">
        <v>941</v>
      </c>
      <c r="F385" s="206">
        <v>1</v>
      </c>
      <c r="G385" s="218"/>
      <c r="H385" s="206">
        <v>1</v>
      </c>
      <c r="I385" s="233">
        <v>1</v>
      </c>
      <c r="J385" s="206"/>
      <c r="K385" s="291"/>
      <c r="L385" s="93">
        <v>1</v>
      </c>
      <c r="M385" s="245"/>
      <c r="N385" s="350"/>
      <c r="O385" s="94"/>
      <c r="P385" s="95">
        <v>1</v>
      </c>
      <c r="Q385" s="245"/>
    </row>
    <row r="386" spans="2:17" ht="15.75" thickBot="1" thickTop="1">
      <c r="B386" s="33"/>
      <c r="C386" s="33"/>
      <c r="D386" s="34"/>
      <c r="E386" s="44">
        <f>SUM(F373:F385)</f>
        <v>13</v>
      </c>
      <c r="F386" s="93"/>
      <c r="G386" s="231"/>
      <c r="H386" s="93"/>
      <c r="I386" s="231"/>
      <c r="J386" s="231"/>
      <c r="K386" s="245"/>
      <c r="L386" s="93"/>
      <c r="M386" s="93"/>
      <c r="N386" s="350"/>
      <c r="O386" s="94"/>
      <c r="P386" s="95"/>
      <c r="Q386" s="248"/>
    </row>
    <row r="387" spans="1:17" ht="15" thickTop="1">
      <c r="A387" s="48"/>
      <c r="B387" s="49" t="s">
        <v>1045</v>
      </c>
      <c r="C387" s="50"/>
      <c r="D387" s="51"/>
      <c r="E387" s="63"/>
      <c r="F387" s="207"/>
      <c r="G387" s="232"/>
      <c r="H387" s="207"/>
      <c r="I387" s="232"/>
      <c r="J387" s="232"/>
      <c r="K387" s="272"/>
      <c r="L387" s="93"/>
      <c r="M387" s="93"/>
      <c r="N387" s="350"/>
      <c r="O387" s="94"/>
      <c r="P387" s="95"/>
      <c r="Q387" s="248"/>
    </row>
    <row r="388" spans="1:17" ht="14.25">
      <c r="A388" s="52"/>
      <c r="B388" s="42"/>
      <c r="C388" s="30"/>
      <c r="D388" s="31"/>
      <c r="E388" s="60"/>
      <c r="F388" s="92"/>
      <c r="G388" s="205"/>
      <c r="H388" s="92"/>
      <c r="I388" s="204"/>
      <c r="J388" s="92"/>
      <c r="K388" s="268"/>
      <c r="L388" s="93"/>
      <c r="M388" s="93"/>
      <c r="N388" s="350"/>
      <c r="O388" s="94"/>
      <c r="P388" s="95"/>
      <c r="Q388" s="248"/>
    </row>
    <row r="389" spans="1:17" ht="14.25">
      <c r="A389" s="24" t="s">
        <v>761</v>
      </c>
      <c r="B389" s="30" t="s">
        <v>442</v>
      </c>
      <c r="C389" s="30" t="s">
        <v>1024</v>
      </c>
      <c r="D389" s="31" t="s">
        <v>984</v>
      </c>
      <c r="E389" s="64" t="s">
        <v>1061</v>
      </c>
      <c r="F389" s="92">
        <v>1</v>
      </c>
      <c r="G389" s="205"/>
      <c r="H389" s="92">
        <v>1</v>
      </c>
      <c r="I389" s="204">
        <v>1</v>
      </c>
      <c r="J389" s="92"/>
      <c r="K389" s="268"/>
      <c r="L389" s="294">
        <v>1</v>
      </c>
      <c r="M389" s="93"/>
      <c r="N389" s="350"/>
      <c r="O389" s="94"/>
      <c r="P389" s="95">
        <v>1</v>
      </c>
      <c r="Q389" s="248"/>
    </row>
    <row r="390" spans="1:17" ht="14.25">
      <c r="A390" s="53" t="s">
        <v>775</v>
      </c>
      <c r="B390" s="30" t="s">
        <v>443</v>
      </c>
      <c r="C390" s="30" t="s">
        <v>1261</v>
      </c>
      <c r="D390" s="31" t="s">
        <v>969</v>
      </c>
      <c r="E390" s="44" t="s">
        <v>508</v>
      </c>
      <c r="F390" s="256">
        <v>1</v>
      </c>
      <c r="G390" s="205"/>
      <c r="H390" s="92">
        <v>1</v>
      </c>
      <c r="I390" s="204">
        <v>1</v>
      </c>
      <c r="J390" s="92"/>
      <c r="K390" s="268"/>
      <c r="L390" s="93">
        <v>1</v>
      </c>
      <c r="M390" s="93"/>
      <c r="N390" s="350"/>
      <c r="O390" s="94"/>
      <c r="P390" s="95">
        <v>1</v>
      </c>
      <c r="Q390" s="248"/>
    </row>
    <row r="391" spans="1:17" ht="14.25">
      <c r="A391" s="53" t="s">
        <v>775</v>
      </c>
      <c r="B391" s="30" t="s">
        <v>444</v>
      </c>
      <c r="C391" s="30" t="s">
        <v>1261</v>
      </c>
      <c r="D391" s="31" t="s">
        <v>969</v>
      </c>
      <c r="E391" s="96" t="s">
        <v>1410</v>
      </c>
      <c r="F391" s="92">
        <v>1</v>
      </c>
      <c r="G391" s="205">
        <v>1</v>
      </c>
      <c r="H391" s="92"/>
      <c r="I391" s="204"/>
      <c r="J391" s="92"/>
      <c r="K391" s="268"/>
      <c r="L391" s="93">
        <v>1</v>
      </c>
      <c r="M391" s="93"/>
      <c r="N391" s="350"/>
      <c r="O391" s="94"/>
      <c r="P391" s="95">
        <v>1</v>
      </c>
      <c r="Q391" s="248"/>
    </row>
    <row r="392" spans="1:17" ht="14.25">
      <c r="A392" s="53" t="s">
        <v>775</v>
      </c>
      <c r="B392" s="30" t="s">
        <v>445</v>
      </c>
      <c r="C392" s="30" t="s">
        <v>1261</v>
      </c>
      <c r="D392" s="31" t="s">
        <v>969</v>
      </c>
      <c r="E392" s="96" t="s">
        <v>446</v>
      </c>
      <c r="F392" s="256">
        <v>1</v>
      </c>
      <c r="G392" s="205">
        <v>1</v>
      </c>
      <c r="H392" s="91">
        <v>1</v>
      </c>
      <c r="I392" s="204"/>
      <c r="J392" s="92"/>
      <c r="K392" s="268"/>
      <c r="L392" s="93">
        <v>1</v>
      </c>
      <c r="M392" s="93"/>
      <c r="N392" s="350"/>
      <c r="O392" s="94"/>
      <c r="P392" s="95">
        <v>1</v>
      </c>
      <c r="Q392" s="248"/>
    </row>
    <row r="393" spans="1:17" ht="14.25">
      <c r="A393" s="53" t="s">
        <v>775</v>
      </c>
      <c r="B393" s="30" t="s">
        <v>447</v>
      </c>
      <c r="C393" s="30" t="s">
        <v>986</v>
      </c>
      <c r="D393" s="31" t="s">
        <v>969</v>
      </c>
      <c r="E393" s="44" t="s">
        <v>941</v>
      </c>
      <c r="F393" s="92">
        <v>1</v>
      </c>
      <c r="G393" s="205"/>
      <c r="H393" s="92">
        <v>1</v>
      </c>
      <c r="I393" s="204">
        <v>1</v>
      </c>
      <c r="J393" s="92"/>
      <c r="K393" s="268"/>
      <c r="L393" s="93">
        <v>1</v>
      </c>
      <c r="M393" s="93"/>
      <c r="N393" s="350"/>
      <c r="O393" s="94"/>
      <c r="P393" s="95">
        <v>1</v>
      </c>
      <c r="Q393" s="248"/>
    </row>
    <row r="394" spans="1:17" ht="14.25">
      <c r="A394" s="24" t="s">
        <v>1080</v>
      </c>
      <c r="B394" s="30" t="s">
        <v>448</v>
      </c>
      <c r="C394" s="30" t="s">
        <v>995</v>
      </c>
      <c r="D394" s="31" t="s">
        <v>984</v>
      </c>
      <c r="E394" s="96" t="s">
        <v>1412</v>
      </c>
      <c r="F394" s="256">
        <v>1</v>
      </c>
      <c r="G394" s="205">
        <v>1</v>
      </c>
      <c r="H394" s="92"/>
      <c r="I394" s="204"/>
      <c r="J394" s="92"/>
      <c r="K394" s="268"/>
      <c r="L394" s="93">
        <v>1</v>
      </c>
      <c r="M394" s="93"/>
      <c r="N394" s="350"/>
      <c r="O394" s="94"/>
      <c r="P394" s="95">
        <v>1</v>
      </c>
      <c r="Q394" s="248"/>
    </row>
    <row r="395" spans="1:17" ht="14.25">
      <c r="A395" s="53" t="s">
        <v>775</v>
      </c>
      <c r="B395" s="10" t="s">
        <v>451</v>
      </c>
      <c r="C395" s="2" t="s">
        <v>995</v>
      </c>
      <c r="D395" s="7" t="s">
        <v>984</v>
      </c>
      <c r="E395" s="200" t="s">
        <v>1034</v>
      </c>
      <c r="F395" s="256">
        <v>1</v>
      </c>
      <c r="G395" s="205"/>
      <c r="H395" s="92"/>
      <c r="I395" s="204"/>
      <c r="J395" s="92">
        <v>1</v>
      </c>
      <c r="K395" s="268">
        <v>1</v>
      </c>
      <c r="L395" s="93">
        <v>1</v>
      </c>
      <c r="M395" s="93"/>
      <c r="N395" s="350">
        <v>1</v>
      </c>
      <c r="O395" s="94"/>
      <c r="P395" s="95"/>
      <c r="Q395" s="248"/>
    </row>
    <row r="396" spans="1:17" ht="14.25">
      <c r="A396" s="24" t="s">
        <v>1082</v>
      </c>
      <c r="B396" s="10" t="s">
        <v>452</v>
      </c>
      <c r="C396" s="30" t="s">
        <v>1261</v>
      </c>
      <c r="D396" s="7" t="s">
        <v>969</v>
      </c>
      <c r="E396" s="10" t="s">
        <v>510</v>
      </c>
      <c r="F396" s="256">
        <v>1</v>
      </c>
      <c r="G396" s="205"/>
      <c r="H396" s="92">
        <v>1</v>
      </c>
      <c r="I396" s="204">
        <v>1</v>
      </c>
      <c r="J396" s="92"/>
      <c r="K396" s="268"/>
      <c r="L396" s="93">
        <v>1</v>
      </c>
      <c r="M396" s="93"/>
      <c r="N396" s="350"/>
      <c r="O396" s="94"/>
      <c r="P396" s="95">
        <v>1</v>
      </c>
      <c r="Q396" s="248"/>
    </row>
    <row r="397" spans="1:17" ht="14.25">
      <c r="A397" s="24" t="s">
        <v>1083</v>
      </c>
      <c r="B397" s="2" t="s">
        <v>1084</v>
      </c>
      <c r="C397" s="2" t="s">
        <v>983</v>
      </c>
      <c r="D397" s="7" t="s">
        <v>984</v>
      </c>
      <c r="E397" s="195" t="s">
        <v>1425</v>
      </c>
      <c r="F397" s="203">
        <v>1</v>
      </c>
      <c r="G397" s="205">
        <v>1</v>
      </c>
      <c r="H397" s="92"/>
      <c r="I397" s="204"/>
      <c r="J397" s="92">
        <v>1</v>
      </c>
      <c r="K397" s="268"/>
      <c r="L397" s="294">
        <v>1</v>
      </c>
      <c r="M397" s="93"/>
      <c r="N397" s="350"/>
      <c r="O397" s="94">
        <v>1</v>
      </c>
      <c r="P397" s="95">
        <v>1</v>
      </c>
      <c r="Q397" s="248"/>
    </row>
    <row r="398" spans="1:17" ht="14.25">
      <c r="A398" s="53" t="s">
        <v>775</v>
      </c>
      <c r="B398" s="10" t="s">
        <v>1085</v>
      </c>
      <c r="C398" s="2" t="s">
        <v>986</v>
      </c>
      <c r="D398" s="7" t="s">
        <v>969</v>
      </c>
      <c r="E398" s="10" t="s">
        <v>941</v>
      </c>
      <c r="F398" s="203">
        <v>1</v>
      </c>
      <c r="G398" s="205"/>
      <c r="H398" s="92">
        <v>1</v>
      </c>
      <c r="I398" s="204">
        <v>1</v>
      </c>
      <c r="J398" s="92"/>
      <c r="K398" s="268"/>
      <c r="L398" s="93">
        <v>1</v>
      </c>
      <c r="M398" s="93"/>
      <c r="N398" s="350"/>
      <c r="O398" s="94"/>
      <c r="P398" s="95">
        <v>1</v>
      </c>
      <c r="Q398" s="248"/>
    </row>
    <row r="399" spans="1:17" ht="14.25">
      <c r="A399" s="24" t="s">
        <v>1086</v>
      </c>
      <c r="B399" s="2" t="s">
        <v>1087</v>
      </c>
      <c r="C399" s="2" t="s">
        <v>1024</v>
      </c>
      <c r="D399" s="7" t="s">
        <v>984</v>
      </c>
      <c r="E399" s="10" t="s">
        <v>941</v>
      </c>
      <c r="F399" s="203">
        <v>1</v>
      </c>
      <c r="G399" s="205"/>
      <c r="H399" s="92">
        <v>1</v>
      </c>
      <c r="I399" s="204">
        <v>1</v>
      </c>
      <c r="J399" s="92"/>
      <c r="K399" s="268"/>
      <c r="L399" s="93">
        <v>1</v>
      </c>
      <c r="M399" s="93"/>
      <c r="N399" s="350"/>
      <c r="O399" s="94"/>
      <c r="P399" s="95">
        <v>1</v>
      </c>
      <c r="Q399" s="248"/>
    </row>
    <row r="400" spans="1:17" ht="14.25">
      <c r="A400" s="24" t="s">
        <v>943</v>
      </c>
      <c r="B400" s="10" t="s">
        <v>454</v>
      </c>
      <c r="C400" s="2" t="s">
        <v>983</v>
      </c>
      <c r="D400" s="7" t="s">
        <v>984</v>
      </c>
      <c r="E400" s="65" t="s">
        <v>1413</v>
      </c>
      <c r="F400" s="203">
        <v>1</v>
      </c>
      <c r="G400" s="205">
        <v>1</v>
      </c>
      <c r="H400" s="91">
        <v>1</v>
      </c>
      <c r="I400" s="204"/>
      <c r="J400" s="92"/>
      <c r="K400" s="268"/>
      <c r="L400" s="93">
        <v>1</v>
      </c>
      <c r="M400" s="93"/>
      <c r="N400" s="350"/>
      <c r="O400" s="94"/>
      <c r="P400" s="95">
        <v>1</v>
      </c>
      <c r="Q400" s="248"/>
    </row>
    <row r="401" spans="1:17" ht="14.25">
      <c r="A401" s="24" t="s">
        <v>764</v>
      </c>
      <c r="B401" s="30" t="s">
        <v>456</v>
      </c>
      <c r="C401" s="30" t="s">
        <v>968</v>
      </c>
      <c r="D401" s="31" t="s">
        <v>969</v>
      </c>
      <c r="E401" s="96" t="s">
        <v>1410</v>
      </c>
      <c r="F401" s="92">
        <v>1</v>
      </c>
      <c r="G401" s="205">
        <v>1</v>
      </c>
      <c r="H401" s="92"/>
      <c r="I401" s="204"/>
      <c r="J401" s="92"/>
      <c r="K401" s="268"/>
      <c r="L401" s="93">
        <v>1</v>
      </c>
      <c r="M401" s="93"/>
      <c r="N401" s="350"/>
      <c r="O401" s="94"/>
      <c r="P401" s="95">
        <v>1</v>
      </c>
      <c r="Q401" s="248"/>
    </row>
    <row r="402" spans="1:17" ht="14.25">
      <c r="A402" s="53" t="s">
        <v>775</v>
      </c>
      <c r="B402" s="44" t="s">
        <v>457</v>
      </c>
      <c r="C402" s="30" t="s">
        <v>983</v>
      </c>
      <c r="D402" s="31" t="s">
        <v>984</v>
      </c>
      <c r="E402" s="96" t="s">
        <v>1413</v>
      </c>
      <c r="F402" s="92">
        <v>1</v>
      </c>
      <c r="G402" s="205">
        <v>1</v>
      </c>
      <c r="H402" s="91">
        <v>1</v>
      </c>
      <c r="I402" s="204"/>
      <c r="J402" s="92"/>
      <c r="K402" s="268"/>
      <c r="L402" s="93">
        <v>1</v>
      </c>
      <c r="M402" s="93"/>
      <c r="N402" s="350"/>
      <c r="O402" s="94"/>
      <c r="P402" s="95">
        <v>1</v>
      </c>
      <c r="Q402" s="248"/>
    </row>
    <row r="403" spans="1:17" ht="14.25">
      <c r="A403" s="53" t="s">
        <v>775</v>
      </c>
      <c r="B403" s="30" t="s">
        <v>1090</v>
      </c>
      <c r="C403" s="30" t="s">
        <v>986</v>
      </c>
      <c r="D403" s="31" t="s">
        <v>969</v>
      </c>
      <c r="E403" s="198" t="s">
        <v>1081</v>
      </c>
      <c r="F403" s="92">
        <v>1</v>
      </c>
      <c r="G403" s="205"/>
      <c r="H403" s="92"/>
      <c r="I403" s="204"/>
      <c r="J403" s="92">
        <v>1</v>
      </c>
      <c r="K403" s="268">
        <v>1</v>
      </c>
      <c r="L403" s="93">
        <v>1</v>
      </c>
      <c r="M403" s="93"/>
      <c r="N403" s="350">
        <v>1</v>
      </c>
      <c r="O403" s="94"/>
      <c r="P403" s="95"/>
      <c r="Q403" s="248"/>
    </row>
    <row r="404" spans="1:17" ht="14.25">
      <c r="A404" s="24" t="s">
        <v>1091</v>
      </c>
      <c r="B404" s="30" t="s">
        <v>459</v>
      </c>
      <c r="C404" s="30" t="s">
        <v>972</v>
      </c>
      <c r="D404" s="31" t="s">
        <v>969</v>
      </c>
      <c r="E404" s="44" t="s">
        <v>941</v>
      </c>
      <c r="F404" s="92">
        <v>1</v>
      </c>
      <c r="G404" s="205"/>
      <c r="H404" s="92">
        <v>1</v>
      </c>
      <c r="I404" s="204">
        <v>1</v>
      </c>
      <c r="J404" s="92"/>
      <c r="K404" s="268"/>
      <c r="L404" s="93">
        <v>1</v>
      </c>
      <c r="M404" s="93"/>
      <c r="N404" s="350"/>
      <c r="O404" s="94"/>
      <c r="P404" s="95">
        <v>1</v>
      </c>
      <c r="Q404" s="248"/>
    </row>
    <row r="405" spans="1:17" ht="14.25">
      <c r="A405" s="53" t="s">
        <v>775</v>
      </c>
      <c r="B405" s="30" t="s">
        <v>460</v>
      </c>
      <c r="C405" s="30" t="s">
        <v>972</v>
      </c>
      <c r="D405" s="31" t="s">
        <v>969</v>
      </c>
      <c r="E405" s="44" t="s">
        <v>941</v>
      </c>
      <c r="F405" s="92">
        <v>1</v>
      </c>
      <c r="G405" s="205"/>
      <c r="H405" s="92">
        <v>1</v>
      </c>
      <c r="I405" s="204">
        <v>1</v>
      </c>
      <c r="J405" s="92"/>
      <c r="K405" s="268"/>
      <c r="L405" s="93">
        <v>1</v>
      </c>
      <c r="M405" s="93"/>
      <c r="N405" s="350"/>
      <c r="O405" s="94"/>
      <c r="P405" s="95">
        <v>1</v>
      </c>
      <c r="Q405" s="248"/>
    </row>
    <row r="406" spans="1:17" ht="14.25">
      <c r="A406" s="53" t="s">
        <v>775</v>
      </c>
      <c r="B406" s="189" t="s">
        <v>1226</v>
      </c>
      <c r="C406" s="30" t="s">
        <v>1024</v>
      </c>
      <c r="D406" s="31" t="s">
        <v>984</v>
      </c>
      <c r="E406" s="96" t="s">
        <v>486</v>
      </c>
      <c r="F406" s="92">
        <v>1</v>
      </c>
      <c r="G406" s="205">
        <v>1</v>
      </c>
      <c r="H406" s="92"/>
      <c r="I406" s="240"/>
      <c r="J406" s="92"/>
      <c r="K406" s="273"/>
      <c r="L406" s="93"/>
      <c r="M406" s="245"/>
      <c r="N406" s="350"/>
      <c r="O406" s="94"/>
      <c r="P406" s="95">
        <v>1</v>
      </c>
      <c r="Q406" s="95">
        <v>1</v>
      </c>
    </row>
    <row r="407" spans="1:17" ht="14.25">
      <c r="A407" s="24" t="s">
        <v>1118</v>
      </c>
      <c r="B407" s="30" t="s">
        <v>462</v>
      </c>
      <c r="C407" s="30" t="s">
        <v>983</v>
      </c>
      <c r="D407" s="31" t="s">
        <v>984</v>
      </c>
      <c r="E407" s="96" t="s">
        <v>1033</v>
      </c>
      <c r="F407" s="92">
        <v>1</v>
      </c>
      <c r="G407" s="205"/>
      <c r="H407" s="92"/>
      <c r="I407" s="204"/>
      <c r="J407" s="92">
        <v>1</v>
      </c>
      <c r="K407" s="268">
        <v>1</v>
      </c>
      <c r="L407" s="294">
        <v>1</v>
      </c>
      <c r="M407" s="93"/>
      <c r="N407" s="350">
        <v>1</v>
      </c>
      <c r="O407" s="94"/>
      <c r="P407" s="95"/>
      <c r="Q407" s="248"/>
    </row>
    <row r="408" spans="1:17" ht="14.25">
      <c r="A408" s="52"/>
      <c r="B408" s="30"/>
      <c r="C408" s="30"/>
      <c r="D408" s="31"/>
      <c r="E408" s="198" t="s">
        <v>1119</v>
      </c>
      <c r="F408" s="92"/>
      <c r="G408" s="205"/>
      <c r="H408" s="92"/>
      <c r="I408" s="204"/>
      <c r="J408" s="92"/>
      <c r="K408" s="268"/>
      <c r="L408" s="93"/>
      <c r="M408" s="93"/>
      <c r="N408" s="350"/>
      <c r="O408" s="94"/>
      <c r="P408" s="95"/>
      <c r="Q408" s="248"/>
    </row>
    <row r="409" spans="1:17" ht="14.25">
      <c r="A409" s="53" t="s">
        <v>775</v>
      </c>
      <c r="B409" s="30" t="s">
        <v>1125</v>
      </c>
      <c r="C409" s="30" t="s">
        <v>986</v>
      </c>
      <c r="D409" s="31" t="s">
        <v>969</v>
      </c>
      <c r="E409" s="198" t="s">
        <v>1126</v>
      </c>
      <c r="F409" s="92">
        <v>1</v>
      </c>
      <c r="G409" s="205"/>
      <c r="H409" s="92"/>
      <c r="I409" s="204"/>
      <c r="J409" s="92">
        <v>1</v>
      </c>
      <c r="K409" s="268">
        <v>1</v>
      </c>
      <c r="L409" s="93">
        <v>1</v>
      </c>
      <c r="M409" s="93"/>
      <c r="N409" s="350">
        <v>1</v>
      </c>
      <c r="O409" s="94"/>
      <c r="P409" s="95"/>
      <c r="Q409" s="248"/>
    </row>
    <row r="410" spans="1:17" ht="14.25">
      <c r="A410" s="53" t="s">
        <v>775</v>
      </c>
      <c r="B410" s="44" t="s">
        <v>1103</v>
      </c>
      <c r="C410" s="30" t="s">
        <v>983</v>
      </c>
      <c r="D410" s="31" t="s">
        <v>984</v>
      </c>
      <c r="E410" s="44" t="s">
        <v>1019</v>
      </c>
      <c r="F410" s="92">
        <v>1</v>
      </c>
      <c r="G410" s="205"/>
      <c r="H410" s="92">
        <v>1</v>
      </c>
      <c r="I410" s="204">
        <v>1</v>
      </c>
      <c r="J410" s="92"/>
      <c r="K410" s="268"/>
      <c r="L410" s="93">
        <v>1</v>
      </c>
      <c r="M410" s="93"/>
      <c r="N410" s="350"/>
      <c r="O410" s="94"/>
      <c r="P410" s="95">
        <v>1</v>
      </c>
      <c r="Q410" s="248"/>
    </row>
    <row r="411" spans="1:17" ht="14.25">
      <c r="A411" s="24" t="s">
        <v>1127</v>
      </c>
      <c r="B411" s="30" t="s">
        <v>463</v>
      </c>
      <c r="C411" s="30" t="s">
        <v>986</v>
      </c>
      <c r="D411" s="31" t="s">
        <v>969</v>
      </c>
      <c r="E411" s="96" t="s">
        <v>1120</v>
      </c>
      <c r="F411" s="92">
        <v>1</v>
      </c>
      <c r="G411" s="205">
        <v>1</v>
      </c>
      <c r="H411" s="91">
        <v>1</v>
      </c>
      <c r="I411" s="205"/>
      <c r="J411" s="92"/>
      <c r="K411" s="268"/>
      <c r="L411" s="93">
        <v>1</v>
      </c>
      <c r="M411" s="93"/>
      <c r="N411" s="350"/>
      <c r="O411" s="94"/>
      <c r="P411" s="95">
        <v>1</v>
      </c>
      <c r="Q411" s="248"/>
    </row>
    <row r="412" spans="1:17" ht="14.25">
      <c r="A412" s="53" t="s">
        <v>775</v>
      </c>
      <c r="B412" s="30" t="s">
        <v>464</v>
      </c>
      <c r="C412" s="30" t="s">
        <v>1212</v>
      </c>
      <c r="D412" s="31" t="s">
        <v>963</v>
      </c>
      <c r="E412" s="96" t="s">
        <v>465</v>
      </c>
      <c r="F412" s="92">
        <v>1</v>
      </c>
      <c r="G412" s="205">
        <v>1</v>
      </c>
      <c r="H412" s="92"/>
      <c r="I412" s="205"/>
      <c r="J412" s="92"/>
      <c r="K412" s="273"/>
      <c r="L412" s="93">
        <v>1</v>
      </c>
      <c r="M412" s="245"/>
      <c r="N412" s="350"/>
      <c r="O412" s="94"/>
      <c r="P412" s="95">
        <v>1</v>
      </c>
      <c r="Q412" s="248"/>
    </row>
    <row r="413" spans="1:17" ht="14.25">
      <c r="A413" s="24" t="s">
        <v>945</v>
      </c>
      <c r="B413" s="30" t="s">
        <v>1128</v>
      </c>
      <c r="C413" s="30" t="s">
        <v>983</v>
      </c>
      <c r="D413" s="31" t="s">
        <v>984</v>
      </c>
      <c r="E413" s="44" t="s">
        <v>511</v>
      </c>
      <c r="F413" s="256">
        <v>1</v>
      </c>
      <c r="G413" s="205"/>
      <c r="H413" s="92">
        <v>1</v>
      </c>
      <c r="I413" s="204">
        <v>1</v>
      </c>
      <c r="J413" s="92"/>
      <c r="K413" s="268"/>
      <c r="L413" s="93">
        <v>1</v>
      </c>
      <c r="M413" s="93"/>
      <c r="N413" s="350"/>
      <c r="O413" s="94"/>
      <c r="P413" s="95">
        <v>1</v>
      </c>
      <c r="Q413" s="248"/>
    </row>
    <row r="414" spans="1:17" ht="15" thickBot="1">
      <c r="A414" s="103" t="s">
        <v>1129</v>
      </c>
      <c r="B414" s="55" t="s">
        <v>1130</v>
      </c>
      <c r="C414" s="55" t="s">
        <v>1024</v>
      </c>
      <c r="D414" s="56" t="s">
        <v>984</v>
      </c>
      <c r="E414" s="66" t="s">
        <v>941</v>
      </c>
      <c r="F414" s="208">
        <v>1</v>
      </c>
      <c r="G414" s="221"/>
      <c r="H414" s="208">
        <v>1</v>
      </c>
      <c r="I414" s="236">
        <v>1</v>
      </c>
      <c r="J414" s="208"/>
      <c r="K414" s="269"/>
      <c r="L414" s="93">
        <v>1</v>
      </c>
      <c r="M414" s="93"/>
      <c r="N414" s="350"/>
      <c r="O414" s="94"/>
      <c r="P414" s="95">
        <v>1</v>
      </c>
      <c r="Q414" s="248"/>
    </row>
    <row r="415" spans="2:17" ht="15" thickTop="1">
      <c r="B415" s="33"/>
      <c r="C415" s="33"/>
      <c r="D415" s="34"/>
      <c r="E415" s="59">
        <f>SUM(F389:F414)</f>
        <v>25</v>
      </c>
      <c r="F415" s="93"/>
      <c r="G415" s="219"/>
      <c r="H415" s="93"/>
      <c r="I415" s="240"/>
      <c r="J415" s="93"/>
      <c r="K415" s="245"/>
      <c r="L415" s="93"/>
      <c r="M415" s="245"/>
      <c r="N415" s="350"/>
      <c r="O415" s="94"/>
      <c r="P415" s="95"/>
      <c r="Q415" s="248"/>
    </row>
    <row r="416" spans="2:17" ht="15" thickBot="1">
      <c r="B416" s="33"/>
      <c r="C416" s="33"/>
      <c r="D416" s="34"/>
      <c r="E416" s="59"/>
      <c r="F416" s="93"/>
      <c r="G416" s="219"/>
      <c r="H416" s="93"/>
      <c r="I416" s="234"/>
      <c r="J416" s="93"/>
      <c r="K416" s="266"/>
      <c r="L416" s="93"/>
      <c r="M416" s="93"/>
      <c r="N416" s="350"/>
      <c r="O416" s="94"/>
      <c r="P416" s="95"/>
      <c r="Q416" s="248"/>
    </row>
    <row r="417" spans="1:20" ht="15.75" thickBot="1" thickTop="1">
      <c r="A417" s="48"/>
      <c r="B417" s="49" t="s">
        <v>1045</v>
      </c>
      <c r="C417" s="50"/>
      <c r="D417" s="51"/>
      <c r="E417" s="63"/>
      <c r="F417" s="207"/>
      <c r="G417" s="220"/>
      <c r="H417" s="207"/>
      <c r="I417" s="239"/>
      <c r="J417" s="207"/>
      <c r="K417" s="272"/>
      <c r="L417" s="93"/>
      <c r="M417" s="245"/>
      <c r="N417" s="350"/>
      <c r="O417" s="94"/>
      <c r="P417" s="95"/>
      <c r="Q417" s="248"/>
      <c r="T417" s="175">
        <f>F230+F232+F233+F241+F242+F243+F244+F250+F251+F252+F253+F254+F257+F259+F261+F262+F263+F264+F271+F272+F273+F274+F275+F276+F278+F280+F283+F284+F285+F287+F288+F289+F297+F298+F301+F307+F316+F323+F324+F346+F347+F356+F360+F370+F375+F380+F381+F390+F391+F392+F393+F396+F398+F401+F403+F404+F405+F409+F411+F419+F423+F429</f>
        <v>62</v>
      </c>
    </row>
    <row r="418" spans="1:17" ht="15" thickTop="1">
      <c r="A418" s="52" t="s">
        <v>947</v>
      </c>
      <c r="B418" s="173" t="s">
        <v>1463</v>
      </c>
      <c r="C418" s="30" t="s">
        <v>995</v>
      </c>
      <c r="D418" s="31" t="s">
        <v>984</v>
      </c>
      <c r="E418" s="96" t="s">
        <v>60</v>
      </c>
      <c r="F418" s="92">
        <v>1</v>
      </c>
      <c r="G418" s="205">
        <v>1</v>
      </c>
      <c r="H418" s="92"/>
      <c r="I418" s="240"/>
      <c r="J418" s="92"/>
      <c r="K418" s="273"/>
      <c r="L418" s="93"/>
      <c r="M418" s="245"/>
      <c r="N418" s="350"/>
      <c r="O418" s="94"/>
      <c r="P418" s="95"/>
      <c r="Q418" s="95">
        <v>1</v>
      </c>
    </row>
    <row r="419" spans="1:17" ht="14.25">
      <c r="A419" s="24" t="s">
        <v>1131</v>
      </c>
      <c r="B419" s="30" t="s">
        <v>466</v>
      </c>
      <c r="C419" s="30" t="s">
        <v>968</v>
      </c>
      <c r="D419" s="31" t="s">
        <v>969</v>
      </c>
      <c r="E419" s="44" t="s">
        <v>512</v>
      </c>
      <c r="F419" s="256">
        <v>1</v>
      </c>
      <c r="G419" s="205"/>
      <c r="H419" s="92">
        <v>1</v>
      </c>
      <c r="I419" s="204">
        <v>1</v>
      </c>
      <c r="J419" s="92"/>
      <c r="K419" s="268"/>
      <c r="L419" s="93">
        <v>1</v>
      </c>
      <c r="M419" s="93"/>
      <c r="N419" s="350"/>
      <c r="O419" s="94"/>
      <c r="P419" s="95">
        <v>1</v>
      </c>
      <c r="Q419" s="248"/>
    </row>
    <row r="420" spans="1:17" ht="14.25">
      <c r="A420" s="24" t="s">
        <v>1132</v>
      </c>
      <c r="B420" s="30" t="s">
        <v>468</v>
      </c>
      <c r="C420" s="30" t="s">
        <v>1024</v>
      </c>
      <c r="D420" s="31" t="s">
        <v>984</v>
      </c>
      <c r="E420" s="96" t="s">
        <v>1414</v>
      </c>
      <c r="F420" s="256">
        <v>1</v>
      </c>
      <c r="G420" s="205">
        <v>1</v>
      </c>
      <c r="H420" s="92"/>
      <c r="I420" s="204"/>
      <c r="J420" s="92"/>
      <c r="K420" s="268"/>
      <c r="L420" s="93">
        <v>1</v>
      </c>
      <c r="M420" s="93"/>
      <c r="N420" s="350"/>
      <c r="O420" s="94"/>
      <c r="P420" s="95">
        <v>1</v>
      </c>
      <c r="Q420" s="248"/>
    </row>
    <row r="421" spans="1:17" ht="14.25">
      <c r="A421" s="53" t="s">
        <v>775</v>
      </c>
      <c r="B421" s="30" t="s">
        <v>467</v>
      </c>
      <c r="C421" s="30" t="s">
        <v>1024</v>
      </c>
      <c r="D421" s="31" t="s">
        <v>984</v>
      </c>
      <c r="E421" s="44" t="s">
        <v>941</v>
      </c>
      <c r="F421" s="92">
        <v>1</v>
      </c>
      <c r="G421" s="205"/>
      <c r="H421" s="92">
        <v>1</v>
      </c>
      <c r="I421" s="204">
        <v>1</v>
      </c>
      <c r="J421" s="92"/>
      <c r="K421" s="268"/>
      <c r="L421" s="92">
        <v>1</v>
      </c>
      <c r="M421" s="93"/>
      <c r="N421" s="350"/>
      <c r="O421" s="94"/>
      <c r="P421" s="95">
        <v>1</v>
      </c>
      <c r="Q421" s="248"/>
    </row>
    <row r="422" spans="1:17" ht="14.25">
      <c r="A422" s="53" t="s">
        <v>775</v>
      </c>
      <c r="B422" s="30" t="s">
        <v>1076</v>
      </c>
      <c r="C422" s="30" t="s">
        <v>1024</v>
      </c>
      <c r="D422" s="31" t="s">
        <v>984</v>
      </c>
      <c r="E422" s="198" t="s">
        <v>1032</v>
      </c>
      <c r="F422" s="256">
        <v>1</v>
      </c>
      <c r="G422" s="205"/>
      <c r="H422" s="92"/>
      <c r="I422" s="204"/>
      <c r="J422" s="92">
        <v>1</v>
      </c>
      <c r="K422" s="268">
        <v>1</v>
      </c>
      <c r="L422" s="92">
        <v>1</v>
      </c>
      <c r="M422" s="93"/>
      <c r="N422" s="350">
        <v>1</v>
      </c>
      <c r="O422" s="94"/>
      <c r="P422" s="95"/>
      <c r="Q422" s="248"/>
    </row>
    <row r="423" spans="1:17" ht="14.25">
      <c r="A423" s="53" t="s">
        <v>775</v>
      </c>
      <c r="B423" s="44" t="s">
        <v>469</v>
      </c>
      <c r="C423" s="30" t="s">
        <v>475</v>
      </c>
      <c r="D423" s="31" t="s">
        <v>969</v>
      </c>
      <c r="E423" s="96" t="s">
        <v>1415</v>
      </c>
      <c r="F423" s="256">
        <v>1</v>
      </c>
      <c r="G423" s="205">
        <v>1</v>
      </c>
      <c r="H423" s="92"/>
      <c r="I423" s="204"/>
      <c r="J423" s="92"/>
      <c r="K423" s="268"/>
      <c r="L423" s="92">
        <v>1</v>
      </c>
      <c r="M423" s="93"/>
      <c r="N423" s="350"/>
      <c r="O423" s="94"/>
      <c r="P423" s="95">
        <v>1</v>
      </c>
      <c r="Q423" s="248"/>
    </row>
    <row r="424" spans="1:17" ht="14.25">
      <c r="A424" s="53" t="s">
        <v>775</v>
      </c>
      <c r="B424" s="30" t="s">
        <v>471</v>
      </c>
      <c r="C424" s="30" t="s">
        <v>983</v>
      </c>
      <c r="D424" s="31" t="s">
        <v>984</v>
      </c>
      <c r="E424" s="64" t="s">
        <v>1061</v>
      </c>
      <c r="F424" s="92">
        <v>1</v>
      </c>
      <c r="G424" s="205"/>
      <c r="H424" s="92">
        <v>1</v>
      </c>
      <c r="I424" s="204">
        <v>1</v>
      </c>
      <c r="J424" s="92"/>
      <c r="K424" s="268"/>
      <c r="L424" s="297">
        <v>1</v>
      </c>
      <c r="M424" s="93"/>
      <c r="N424" s="350"/>
      <c r="O424" s="94"/>
      <c r="P424" s="95">
        <v>1</v>
      </c>
      <c r="Q424" s="248"/>
    </row>
    <row r="425" spans="1:18" ht="14.25">
      <c r="A425" s="24" t="s">
        <v>1154</v>
      </c>
      <c r="B425" s="30" t="s">
        <v>1155</v>
      </c>
      <c r="C425" s="30" t="s">
        <v>995</v>
      </c>
      <c r="D425" s="31" t="s">
        <v>984</v>
      </c>
      <c r="E425" s="198" t="s">
        <v>1133</v>
      </c>
      <c r="F425" s="92">
        <v>1</v>
      </c>
      <c r="G425" s="205"/>
      <c r="H425" s="92"/>
      <c r="I425" s="204"/>
      <c r="J425" s="92">
        <v>1</v>
      </c>
      <c r="K425" s="268">
        <v>1</v>
      </c>
      <c r="L425" s="92">
        <v>1</v>
      </c>
      <c r="M425" s="93"/>
      <c r="N425" s="350">
        <v>1</v>
      </c>
      <c r="O425" s="94"/>
      <c r="P425" s="95"/>
      <c r="Q425" s="248"/>
      <c r="R425" s="98">
        <f>SUM(G2,G4,G6,G7,G10,G14,G21,G22,G24,G26,G30,G32,G39,G52,G54)+G19</f>
        <v>16</v>
      </c>
    </row>
    <row r="426" spans="1:18" ht="14.25">
      <c r="A426" s="24" t="s">
        <v>1156</v>
      </c>
      <c r="B426" s="30" t="s">
        <v>1157</v>
      </c>
      <c r="C426" s="30" t="s">
        <v>983</v>
      </c>
      <c r="D426" s="31" t="s">
        <v>984</v>
      </c>
      <c r="E426" s="44" t="s">
        <v>941</v>
      </c>
      <c r="F426" s="92">
        <v>1</v>
      </c>
      <c r="G426" s="205"/>
      <c r="H426" s="92">
        <v>1</v>
      </c>
      <c r="I426" s="204">
        <v>1</v>
      </c>
      <c r="J426" s="92"/>
      <c r="K426" s="268"/>
      <c r="L426" s="92">
        <v>1</v>
      </c>
      <c r="M426" s="93"/>
      <c r="N426" s="350"/>
      <c r="O426" s="94"/>
      <c r="P426" s="95">
        <v>1</v>
      </c>
      <c r="Q426" s="248"/>
      <c r="R426" s="98">
        <f>SUM(G57,G59,G71,G72,G79,G82,G85,G89,G92,G102,G114,G124,G129,G130,G131,G132,G134)</f>
        <v>17</v>
      </c>
    </row>
    <row r="427" spans="1:18" ht="14.25" customHeight="1">
      <c r="A427" s="24" t="s">
        <v>1158</v>
      </c>
      <c r="B427" s="30" t="s">
        <v>472</v>
      </c>
      <c r="C427" s="30" t="s">
        <v>995</v>
      </c>
      <c r="D427" s="31" t="s">
        <v>984</v>
      </c>
      <c r="E427" s="198" t="s">
        <v>1133</v>
      </c>
      <c r="F427" s="92">
        <v>1</v>
      </c>
      <c r="G427" s="205"/>
      <c r="H427" s="92"/>
      <c r="I427" s="204"/>
      <c r="J427" s="92">
        <v>1</v>
      </c>
      <c r="K427" s="268">
        <v>1</v>
      </c>
      <c r="L427" s="92">
        <v>1</v>
      </c>
      <c r="M427" s="93"/>
      <c r="N427" s="350">
        <v>1</v>
      </c>
      <c r="O427" s="94"/>
      <c r="P427" s="95"/>
      <c r="Q427" s="248"/>
      <c r="R427" s="98">
        <f>SUM(G139,G145,G158,G159,G161,G166,G168,G170,G171,G179,G187,G188,G193)</f>
        <v>13</v>
      </c>
    </row>
    <row r="428" spans="1:18" ht="15" customHeight="1">
      <c r="A428" s="24" t="s">
        <v>1159</v>
      </c>
      <c r="B428" s="30" t="s">
        <v>1160</v>
      </c>
      <c r="C428" s="30" t="s">
        <v>983</v>
      </c>
      <c r="D428" s="31" t="s">
        <v>984</v>
      </c>
      <c r="E428" s="96" t="s">
        <v>1416</v>
      </c>
      <c r="F428" s="92">
        <v>1</v>
      </c>
      <c r="G428" s="205">
        <v>1</v>
      </c>
      <c r="H428" s="91">
        <v>1</v>
      </c>
      <c r="I428" s="204"/>
      <c r="J428" s="92"/>
      <c r="K428" s="268"/>
      <c r="L428" s="92">
        <v>1</v>
      </c>
      <c r="M428" s="93"/>
      <c r="N428" s="350"/>
      <c r="O428" s="94"/>
      <c r="P428" s="95">
        <v>1</v>
      </c>
      <c r="Q428" s="248"/>
      <c r="R428" s="98">
        <f>SUM(G220,G224,G225,G232,G238,G239,G244,G245,G256,G265,G266,G267,G272,G276,G284,G286,G289,G292)</f>
        <v>18</v>
      </c>
    </row>
    <row r="429" spans="1:18" ht="15" thickBot="1">
      <c r="A429" s="53" t="s">
        <v>775</v>
      </c>
      <c r="B429" s="30" t="s">
        <v>473</v>
      </c>
      <c r="C429" s="30" t="s">
        <v>1261</v>
      </c>
      <c r="D429" s="31" t="s">
        <v>969</v>
      </c>
      <c r="E429" s="44" t="s">
        <v>474</v>
      </c>
      <c r="F429" s="92">
        <v>1</v>
      </c>
      <c r="G429" s="205"/>
      <c r="H429" s="203">
        <v>1</v>
      </c>
      <c r="I429" s="204">
        <v>1</v>
      </c>
      <c r="J429" s="203"/>
      <c r="K429" s="347"/>
      <c r="L429" s="92">
        <v>1</v>
      </c>
      <c r="M429" s="210"/>
      <c r="N429" s="354"/>
      <c r="O429" s="94"/>
      <c r="P429" s="293">
        <v>1</v>
      </c>
      <c r="Q429" s="248"/>
      <c r="R429" s="98">
        <f>SUM(G305,G306,G313,G314,G329,G330,G339,G347,G349,G365,G367,G369,G370,G373,G375,G380,G382,G384,G391,G394,G401,G412,G418,G420,G423+G406-G306)</f>
        <v>25</v>
      </c>
    </row>
    <row r="430" spans="1:34" ht="15.75" thickBot="1" thickTop="1">
      <c r="A430" s="338" t="s">
        <v>1312</v>
      </c>
      <c r="B430" s="339"/>
      <c r="C430" s="73"/>
      <c r="D430" s="74"/>
      <c r="E430" s="75">
        <f>SUM(F418:F429)</f>
        <v>12</v>
      </c>
      <c r="F430" s="209">
        <f aca="true" t="shared" si="0" ref="F430:Q430">SUM(F2:F429)</f>
        <v>335</v>
      </c>
      <c r="G430" s="223">
        <f t="shared" si="0"/>
        <v>123</v>
      </c>
      <c r="H430" s="340">
        <f t="shared" si="0"/>
        <v>199</v>
      </c>
      <c r="I430" s="237">
        <f t="shared" si="0"/>
        <v>177</v>
      </c>
      <c r="J430" s="340">
        <f t="shared" si="0"/>
        <v>39</v>
      </c>
      <c r="K430" s="341">
        <f t="shared" si="0"/>
        <v>32</v>
      </c>
      <c r="L430" s="209">
        <f t="shared" si="0"/>
        <v>312</v>
      </c>
      <c r="M430" s="340">
        <f t="shared" si="0"/>
        <v>16</v>
      </c>
      <c r="N430" s="355">
        <f t="shared" si="0"/>
        <v>30</v>
      </c>
      <c r="O430" s="209">
        <f t="shared" si="0"/>
        <v>14</v>
      </c>
      <c r="P430" s="342">
        <f t="shared" si="0"/>
        <v>299</v>
      </c>
      <c r="Q430" s="343">
        <f t="shared" si="0"/>
        <v>7</v>
      </c>
      <c r="R430" s="345">
        <f>SUM(R425:R429)</f>
        <v>89</v>
      </c>
      <c r="S430" s="344"/>
      <c r="T430" s="344"/>
      <c r="U430" s="344"/>
      <c r="V430" s="344"/>
      <c r="W430" s="344"/>
      <c r="X430" s="344"/>
      <c r="Y430" s="344"/>
      <c r="Z430" s="344"/>
      <c r="AA430" s="344"/>
      <c r="AB430" s="344"/>
      <c r="AC430" s="344"/>
      <c r="AD430" s="344"/>
      <c r="AE430" s="346"/>
      <c r="AF430" s="346"/>
      <c r="AG430" s="346"/>
      <c r="AH430" s="346"/>
    </row>
    <row r="431" spans="1:62" s="184" customFormat="1" ht="18.75" customHeight="1" thickBot="1" thickTop="1">
      <c r="A431" s="27"/>
      <c r="B431" s="2"/>
      <c r="C431" s="2"/>
      <c r="D431" s="7"/>
      <c r="E431" s="10"/>
      <c r="F431"/>
      <c r="G431"/>
      <c r="H431"/>
      <c r="I431"/>
      <c r="J431"/>
      <c r="K431"/>
      <c r="L431"/>
      <c r="M431"/>
      <c r="N431"/>
      <c r="O431" s="57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</row>
    <row r="432" ht="17.25" customHeight="1" thickBot="1" thickTop="1">
      <c r="H432"/>
    </row>
    <row r="433" spans="1:16" ht="90.75" thickBot="1">
      <c r="A433" s="166" t="s">
        <v>1329</v>
      </c>
      <c r="B433" s="316" t="s">
        <v>1264</v>
      </c>
      <c r="C433" s="166" t="s">
        <v>513</v>
      </c>
      <c r="D433" s="166" t="s">
        <v>539</v>
      </c>
      <c r="E433" s="317" t="s">
        <v>220</v>
      </c>
      <c r="F433" s="166" t="s">
        <v>1330</v>
      </c>
      <c r="H433" s="318" t="s">
        <v>221</v>
      </c>
      <c r="I433" s="319" t="s">
        <v>514</v>
      </c>
      <c r="J433" s="320" t="s">
        <v>1332</v>
      </c>
      <c r="K433" s="320" t="s">
        <v>1333</v>
      </c>
      <c r="L433" s="321" t="s">
        <v>1351</v>
      </c>
      <c r="N433" s="386"/>
      <c r="P433"/>
    </row>
    <row r="434" spans="1:17" ht="18.75" customHeight="1" thickBot="1">
      <c r="A434" s="167">
        <f>SUM(F31,F117,F140,F141,F190,F206,F233,F280,F334,F397,F198+F53+F126+F277)</f>
        <v>14</v>
      </c>
      <c r="B434" s="167">
        <f>SUM(F3,F27,F28,F110,F142,F143,F150,F164,F251,F259,F275,F279,F285,F312,F321,F326,F350,F395,F403,F409,F422,F425,F427+F173)+F356+F64+F255+F407</f>
        <v>28</v>
      </c>
      <c r="C434" s="167">
        <f>SUM(F47,F120,F407+F290+F191)</f>
        <v>5</v>
      </c>
      <c r="D434" s="167">
        <f>H430</f>
        <v>199</v>
      </c>
      <c r="E434" s="167">
        <f>E442</f>
        <v>89</v>
      </c>
      <c r="F434" s="167">
        <f>SUM(A434,B434,D434,E434,C434)</f>
        <v>335</v>
      </c>
      <c r="H434" s="324">
        <f>H430+A434+E434</f>
        <v>302</v>
      </c>
      <c r="I434" s="385">
        <f>F145+F158+F162+F168+F169+F170+F171+F173+F174+F178+F182+F185+F187+F193+F198+F199+F200+F232+F237+F238+F243+F250+F254+F257+F258+F263+F270+F272+F276+F278+F285+F300+F382+F383+F390+F392+F394+F395+F396+F413+F419+F420+F422+F256</f>
        <v>44</v>
      </c>
      <c r="J434" s="130">
        <f>SUM(F6,F8,F7,F17,F19,F21,F22,F45,F74,F75,F85,F92,F102,F239,F365)</f>
        <v>15</v>
      </c>
      <c r="K434" s="322">
        <f>SUM(F3)</f>
        <v>1</v>
      </c>
      <c r="L434" s="323">
        <f>Q430</f>
        <v>7</v>
      </c>
      <c r="P434"/>
      <c r="Q434" s="29"/>
    </row>
    <row r="435" spans="1:17" ht="35.25" customHeight="1" thickBot="1">
      <c r="A435" s="166" t="s">
        <v>222</v>
      </c>
      <c r="B435" s="166" t="s">
        <v>222</v>
      </c>
      <c r="C435" s="166" t="s">
        <v>222</v>
      </c>
      <c r="D435" s="166" t="s">
        <v>222</v>
      </c>
      <c r="E435" s="166" t="s">
        <v>222</v>
      </c>
      <c r="F435" s="166" t="s">
        <v>222</v>
      </c>
      <c r="H435" s="326" t="s">
        <v>222</v>
      </c>
      <c r="I435" s="327" t="s">
        <v>1068</v>
      </c>
      <c r="J435" s="328" t="s">
        <v>1071</v>
      </c>
      <c r="K435"/>
      <c r="L435" s="35"/>
      <c r="P435"/>
      <c r="Q435" s="29"/>
    </row>
    <row r="436" spans="1:17" ht="13.5" thickBot="1">
      <c r="A436" s="168" t="s">
        <v>223</v>
      </c>
      <c r="B436" s="167">
        <v>0</v>
      </c>
      <c r="C436" s="167">
        <f>F47+F191</f>
        <v>2</v>
      </c>
      <c r="D436" s="167">
        <f>F133</f>
        <v>1</v>
      </c>
      <c r="E436" s="167">
        <f>F32+F39+F132+F418+F406</f>
        <v>5</v>
      </c>
      <c r="F436" s="167">
        <f>L434</f>
        <v>7</v>
      </c>
      <c r="H436" s="329">
        <f>F32+F39+F132+F133+F418</f>
        <v>5</v>
      </c>
      <c r="I436" s="348">
        <f>L52+L65+L94+L120+L131+L147+L150+L190+L235+L244+L273+L275+L280+L287+L288+L290+L306+L307+L333+L334+L349+L352+L370+L377+L389+L397+L407+L424+L47</f>
        <v>30</v>
      </c>
      <c r="J436" s="330">
        <f>L430-I436</f>
        <v>282</v>
      </c>
      <c r="L436" s="57"/>
      <c r="P436"/>
      <c r="Q436" s="29"/>
    </row>
    <row r="437" spans="1:17" ht="21" customHeight="1" thickBot="1">
      <c r="A437" s="169" t="s">
        <v>224</v>
      </c>
      <c r="B437" s="169" t="s">
        <v>224</v>
      </c>
      <c r="C437" s="169" t="s">
        <v>224</v>
      </c>
      <c r="D437" s="169" t="s">
        <v>224</v>
      </c>
      <c r="E437" s="169" t="s">
        <v>224</v>
      </c>
      <c r="F437" s="169" t="s">
        <v>224</v>
      </c>
      <c r="H437" s="325" t="s">
        <v>224</v>
      </c>
      <c r="L437" s="57"/>
      <c r="P437"/>
      <c r="Q437" s="29"/>
    </row>
    <row r="438" spans="1:17" ht="13.5" thickBot="1">
      <c r="A438" s="170">
        <f aca="true" t="shared" si="1" ref="A438:F438">A434-A436</f>
        <v>14</v>
      </c>
      <c r="B438" s="167">
        <f t="shared" si="1"/>
        <v>28</v>
      </c>
      <c r="C438" s="167">
        <f t="shared" si="1"/>
        <v>3</v>
      </c>
      <c r="D438" s="167">
        <f t="shared" si="1"/>
        <v>198</v>
      </c>
      <c r="E438" s="167">
        <f t="shared" si="1"/>
        <v>84</v>
      </c>
      <c r="F438" s="167">
        <f t="shared" si="1"/>
        <v>328</v>
      </c>
      <c r="H438" s="133">
        <f>H434-F32-F39-F132-F133-F418</f>
        <v>297</v>
      </c>
      <c r="J438" s="12"/>
      <c r="K438"/>
      <c r="L438" s="35"/>
      <c r="P438"/>
      <c r="Q438" s="29"/>
    </row>
    <row r="439" spans="11:17" ht="12.75">
      <c r="K439"/>
      <c r="L439" s="35"/>
      <c r="P439"/>
      <c r="Q439" s="29"/>
    </row>
    <row r="440" spans="7:17" ht="13.5" thickBot="1">
      <c r="G440" s="12"/>
      <c r="H440" s="12"/>
      <c r="J440" s="12"/>
      <c r="K440"/>
      <c r="L440" s="35"/>
      <c r="P440"/>
      <c r="Q440" s="29"/>
    </row>
    <row r="441" spans="1:17" ht="67.5">
      <c r="A441" s="126" t="s">
        <v>1327</v>
      </c>
      <c r="B441" s="127" t="s">
        <v>1348</v>
      </c>
      <c r="C441" s="128" t="s">
        <v>1328</v>
      </c>
      <c r="D441" s="128" t="s">
        <v>1326</v>
      </c>
      <c r="E441" s="129" t="s">
        <v>359</v>
      </c>
      <c r="F441" s="134" t="s">
        <v>1325</v>
      </c>
      <c r="G441" s="12"/>
      <c r="H441" s="12"/>
      <c r="J441" s="12"/>
      <c r="K441"/>
      <c r="L441" s="35"/>
      <c r="P441"/>
      <c r="Q441" s="29"/>
    </row>
    <row r="442" spans="1:17" ht="13.5" thickBot="1">
      <c r="A442" s="135">
        <f>SUM(G140,G206,G280,G397+G53)</f>
        <v>5</v>
      </c>
      <c r="B442" s="136">
        <f>SUM(G3,G110,G350)+G356+G255+G120</f>
        <v>6</v>
      </c>
      <c r="C442" s="137">
        <f>SUM(G47,G120)</f>
        <v>2</v>
      </c>
      <c r="D442" s="137">
        <f>SUM(H41,H45,H91,H98,H146,H226,H299,H301,H400,H402,H411,H428+H116+H101)+H60+H67+H227+H229+H258+H392+H8</f>
        <v>21</v>
      </c>
      <c r="E442" s="137">
        <f>R430</f>
        <v>89</v>
      </c>
      <c r="F442" s="138">
        <f>A442+B442+C442+D442+E442</f>
        <v>123</v>
      </c>
      <c r="H442" s="12"/>
      <c r="I442" s="6"/>
      <c r="J442" s="12"/>
      <c r="K442"/>
      <c r="L442" s="35"/>
      <c r="P442"/>
      <c r="Q442" s="29"/>
    </row>
    <row r="443" spans="1:17" ht="22.5">
      <c r="A443" s="128" t="s">
        <v>222</v>
      </c>
      <c r="B443" s="128" t="s">
        <v>222</v>
      </c>
      <c r="C443" s="128" t="s">
        <v>222</v>
      </c>
      <c r="D443" s="128" t="s">
        <v>222</v>
      </c>
      <c r="E443" s="7" t="s">
        <v>222</v>
      </c>
      <c r="F443" s="139" t="s">
        <v>1346</v>
      </c>
      <c r="H443" s="6"/>
      <c r="I443" s="6"/>
      <c r="J443" s="12"/>
      <c r="K443"/>
      <c r="L443" s="35"/>
      <c r="P443"/>
      <c r="Q443" s="29"/>
    </row>
    <row r="444" spans="1:17" ht="13.5" thickBot="1">
      <c r="A444" s="140">
        <v>0</v>
      </c>
      <c r="B444" s="140">
        <v>0</v>
      </c>
      <c r="C444" s="140">
        <v>0</v>
      </c>
      <c r="D444" s="140">
        <v>0</v>
      </c>
      <c r="E444" s="141">
        <f>F444-G47</f>
        <v>4</v>
      </c>
      <c r="F444" s="142">
        <f>G32+G39+G132+F418+F406</f>
        <v>5</v>
      </c>
      <c r="H444" s="6"/>
      <c r="J444" s="12"/>
      <c r="K444"/>
      <c r="L444" s="35"/>
      <c r="P444"/>
      <c r="Q444" s="29"/>
    </row>
    <row r="445" spans="1:17" ht="23.25" thickTop="1">
      <c r="A445" s="131" t="s">
        <v>224</v>
      </c>
      <c r="B445" s="132" t="s">
        <v>224</v>
      </c>
      <c r="C445" s="132" t="s">
        <v>224</v>
      </c>
      <c r="D445" s="132" t="s">
        <v>224</v>
      </c>
      <c r="E445" s="143" t="s">
        <v>225</v>
      </c>
      <c r="F445" s="144" t="s">
        <v>1347</v>
      </c>
      <c r="H445" s="6"/>
      <c r="J445" s="12"/>
      <c r="K445"/>
      <c r="L445" s="35"/>
      <c r="P445"/>
      <c r="Q445" s="29"/>
    </row>
    <row r="446" spans="1:17" ht="13.5" thickBot="1">
      <c r="A446" s="145">
        <f aca="true" t="shared" si="2" ref="A446:F446">A442-A444</f>
        <v>5</v>
      </c>
      <c r="B446" s="145">
        <f t="shared" si="2"/>
        <v>6</v>
      </c>
      <c r="C446" s="145">
        <f t="shared" si="2"/>
        <v>2</v>
      </c>
      <c r="D446" s="145">
        <f t="shared" si="2"/>
        <v>21</v>
      </c>
      <c r="E446" s="146">
        <f t="shared" si="2"/>
        <v>85</v>
      </c>
      <c r="F446" s="147">
        <f t="shared" si="2"/>
        <v>118</v>
      </c>
      <c r="H446" s="6"/>
      <c r="J446" s="12"/>
      <c r="K446"/>
      <c r="L446" s="35"/>
      <c r="P446"/>
      <c r="Q446" s="29"/>
    </row>
    <row r="447" spans="8:17" ht="13.5" thickTop="1">
      <c r="H447" s="6"/>
      <c r="J447" s="12"/>
      <c r="K447"/>
      <c r="L447" s="35"/>
      <c r="P447"/>
      <c r="Q447" s="29"/>
    </row>
    <row r="448" spans="3:17" ht="12.75">
      <c r="C448" s="153"/>
      <c r="H448" s="12"/>
      <c r="J448" s="12"/>
      <c r="K448"/>
      <c r="L448" s="35"/>
      <c r="P448"/>
      <c r="Q448" s="29"/>
    </row>
    <row r="449" spans="5:17" ht="12.75">
      <c r="E449" s="153"/>
      <c r="H449" s="12"/>
      <c r="J449" s="12"/>
      <c r="K449"/>
      <c r="L449" s="35"/>
      <c r="P449"/>
      <c r="Q449" s="29"/>
    </row>
    <row r="450" spans="1:22" ht="13.5" thickBot="1">
      <c r="A450" s="27"/>
      <c r="B450" s="2"/>
      <c r="C450" s="2"/>
      <c r="D450" s="7"/>
      <c r="E450" s="10" t="s">
        <v>1383</v>
      </c>
      <c r="F450" s="14"/>
      <c r="G450" s="13"/>
      <c r="H450" s="14"/>
      <c r="I450" s="14"/>
      <c r="J450" s="25"/>
      <c r="K450" s="14"/>
      <c r="L450" s="25"/>
      <c r="M450" s="25"/>
      <c r="N450" s="25"/>
      <c r="O450" s="379"/>
      <c r="P450" s="100"/>
      <c r="Q450" s="25"/>
      <c r="R450" s="25"/>
      <c r="S450" s="25"/>
      <c r="T450" s="25"/>
      <c r="U450" s="25"/>
      <c r="V450" s="25"/>
    </row>
    <row r="451" spans="1:22" ht="12.75">
      <c r="A451" s="154" t="s">
        <v>515</v>
      </c>
      <c r="B451" s="172" t="s">
        <v>374</v>
      </c>
      <c r="C451" s="155" t="s">
        <v>1024</v>
      </c>
      <c r="D451" s="156" t="s">
        <v>984</v>
      </c>
      <c r="E451" s="157" t="s">
        <v>1044</v>
      </c>
      <c r="F451" s="300">
        <v>1</v>
      </c>
      <c r="G451" s="301"/>
      <c r="H451" s="301"/>
      <c r="I451" s="300"/>
      <c r="J451" s="313">
        <v>1</v>
      </c>
      <c r="K451" s="300">
        <v>1</v>
      </c>
      <c r="L451" s="302">
        <v>1</v>
      </c>
      <c r="M451" s="303"/>
      <c r="N451" s="314">
        <v>1</v>
      </c>
      <c r="O451" s="382"/>
      <c r="P451" s="304"/>
      <c r="Q451" s="303"/>
      <c r="R451" s="158"/>
      <c r="S451" s="25"/>
      <c r="T451" s="25"/>
      <c r="U451" s="25"/>
      <c r="V451" s="25"/>
    </row>
    <row r="452" spans="1:22" ht="12.75">
      <c r="A452" s="159" t="s">
        <v>516</v>
      </c>
      <c r="B452" s="173" t="s">
        <v>523</v>
      </c>
      <c r="C452" s="2" t="s">
        <v>524</v>
      </c>
      <c r="D452" s="7"/>
      <c r="E452" s="10" t="s">
        <v>525</v>
      </c>
      <c r="F452" s="203">
        <v>1</v>
      </c>
      <c r="G452" s="224"/>
      <c r="H452" s="203">
        <v>1</v>
      </c>
      <c r="I452" s="204">
        <v>1</v>
      </c>
      <c r="J452" s="288"/>
      <c r="K452" s="203"/>
      <c r="L452" s="244"/>
      <c r="M452" s="92">
        <v>1</v>
      </c>
      <c r="N452" s="288"/>
      <c r="O452" s="244"/>
      <c r="P452" s="306">
        <v>1</v>
      </c>
      <c r="Q452" s="288"/>
      <c r="R452" s="25"/>
      <c r="S452" s="25"/>
      <c r="T452" s="25"/>
      <c r="U452" s="25"/>
      <c r="V452" s="25"/>
    </row>
    <row r="453" spans="1:22" ht="12.75">
      <c r="A453" s="159" t="s">
        <v>526</v>
      </c>
      <c r="B453" s="173" t="s">
        <v>527</v>
      </c>
      <c r="C453" s="2" t="s">
        <v>1004</v>
      </c>
      <c r="D453" s="7" t="s">
        <v>876</v>
      </c>
      <c r="E453" s="96" t="s">
        <v>396</v>
      </c>
      <c r="F453" s="203">
        <v>1</v>
      </c>
      <c r="G453" s="224"/>
      <c r="H453" s="203"/>
      <c r="I453" s="203"/>
      <c r="J453" s="92">
        <v>1</v>
      </c>
      <c r="K453" s="203">
        <v>1</v>
      </c>
      <c r="L453" s="92">
        <v>1</v>
      </c>
      <c r="M453" s="288"/>
      <c r="N453" s="88">
        <v>1</v>
      </c>
      <c r="O453" s="92"/>
      <c r="P453" s="306"/>
      <c r="Q453" s="288"/>
      <c r="R453" s="25"/>
      <c r="S453" s="25"/>
      <c r="T453" s="25"/>
      <c r="U453" s="25"/>
      <c r="V453" s="25"/>
    </row>
    <row r="454" spans="1:22" ht="12.75">
      <c r="A454" s="160" t="s">
        <v>528</v>
      </c>
      <c r="B454" s="173" t="s">
        <v>877</v>
      </c>
      <c r="C454" s="30" t="s">
        <v>983</v>
      </c>
      <c r="D454" s="31" t="s">
        <v>984</v>
      </c>
      <c r="E454" s="315" t="s">
        <v>1378</v>
      </c>
      <c r="F454" s="92">
        <v>1</v>
      </c>
      <c r="G454" s="205"/>
      <c r="H454" s="92"/>
      <c r="I454" s="204"/>
      <c r="J454" s="92"/>
      <c r="K454" s="277">
        <v>1</v>
      </c>
      <c r="L454" s="92"/>
      <c r="M454" s="92"/>
      <c r="N454" s="88"/>
      <c r="O454" s="295"/>
      <c r="P454" s="296"/>
      <c r="Q454" s="299">
        <v>1</v>
      </c>
      <c r="R454" s="25"/>
      <c r="S454" s="25"/>
      <c r="T454" s="25"/>
      <c r="U454" s="25"/>
      <c r="V454" s="25"/>
    </row>
    <row r="455" spans="1:22" ht="15" customHeight="1">
      <c r="A455" s="159" t="s">
        <v>1377</v>
      </c>
      <c r="B455" s="2" t="s">
        <v>1259</v>
      </c>
      <c r="C455" s="2" t="s">
        <v>962</v>
      </c>
      <c r="D455" s="7" t="s">
        <v>963</v>
      </c>
      <c r="E455" s="10" t="s">
        <v>1260</v>
      </c>
      <c r="F455" s="203">
        <v>1</v>
      </c>
      <c r="G455" s="224"/>
      <c r="H455" s="92"/>
      <c r="I455" s="203"/>
      <c r="J455" s="288"/>
      <c r="K455" s="203"/>
      <c r="L455" s="92">
        <v>1</v>
      </c>
      <c r="M455" s="288"/>
      <c r="N455" s="288"/>
      <c r="O455" s="244"/>
      <c r="P455" s="306"/>
      <c r="Q455" s="288"/>
      <c r="R455" s="25"/>
      <c r="S455" s="25"/>
      <c r="T455" s="25"/>
      <c r="U455" s="25"/>
      <c r="V455" s="25"/>
    </row>
    <row r="456" spans="1:57" ht="13.5" thickBot="1">
      <c r="A456" s="161" t="s">
        <v>529</v>
      </c>
      <c r="B456" s="174" t="s">
        <v>1462</v>
      </c>
      <c r="C456" s="162" t="s">
        <v>962</v>
      </c>
      <c r="D456" s="163" t="s">
        <v>1220</v>
      </c>
      <c r="E456" s="164" t="s">
        <v>376</v>
      </c>
      <c r="F456" s="307">
        <v>1</v>
      </c>
      <c r="G456" s="308"/>
      <c r="H456" s="307">
        <v>1</v>
      </c>
      <c r="I456" s="309">
        <v>1</v>
      </c>
      <c r="J456" s="310"/>
      <c r="K456" s="307"/>
      <c r="L456" s="311">
        <v>1</v>
      </c>
      <c r="M456" s="310"/>
      <c r="N456" s="310"/>
      <c r="O456" s="383"/>
      <c r="P456" s="312">
        <v>1</v>
      </c>
      <c r="Q456" s="310"/>
      <c r="R456" s="16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</row>
    <row r="457" spans="1:57" ht="15.75">
      <c r="A457" s="27"/>
      <c r="B457" s="337"/>
      <c r="C457" s="2"/>
      <c r="D457" s="7"/>
      <c r="E457" s="10"/>
      <c r="F457" s="305">
        <f aca="true" t="shared" si="3" ref="F457:R457">SUM(F451:F456)</f>
        <v>6</v>
      </c>
      <c r="G457" s="305">
        <f t="shared" si="3"/>
        <v>0</v>
      </c>
      <c r="H457" s="14">
        <f t="shared" si="3"/>
        <v>2</v>
      </c>
      <c r="I457" s="305">
        <f t="shared" si="3"/>
        <v>2</v>
      </c>
      <c r="J457" s="305">
        <f t="shared" si="3"/>
        <v>2</v>
      </c>
      <c r="K457" s="305">
        <f t="shared" si="3"/>
        <v>3</v>
      </c>
      <c r="L457" s="305">
        <f t="shared" si="3"/>
        <v>4</v>
      </c>
      <c r="M457" s="305">
        <f t="shared" si="3"/>
        <v>1</v>
      </c>
      <c r="N457" s="305">
        <f t="shared" si="3"/>
        <v>2</v>
      </c>
      <c r="O457" s="295">
        <f t="shared" si="3"/>
        <v>0</v>
      </c>
      <c r="P457" s="305">
        <f t="shared" si="3"/>
        <v>2</v>
      </c>
      <c r="Q457" s="305">
        <f t="shared" si="3"/>
        <v>1</v>
      </c>
      <c r="R457" s="305">
        <f t="shared" si="3"/>
        <v>0</v>
      </c>
      <c r="S457" s="25"/>
      <c r="T457" s="25"/>
      <c r="U457" s="25"/>
      <c r="V457" s="288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</row>
    <row r="458" spans="8:57" ht="12.75">
      <c r="H458" s="14"/>
      <c r="S458" s="25"/>
      <c r="T458" s="25"/>
      <c r="U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</row>
    <row r="459" spans="2:15" s="25" customFormat="1" ht="13.5" thickBot="1">
      <c r="B459" s="437" t="s">
        <v>397</v>
      </c>
      <c r="O459" s="379"/>
    </row>
    <row r="460" spans="2:15" s="25" customFormat="1" ht="12.75">
      <c r="B460" s="356" t="s">
        <v>1124</v>
      </c>
      <c r="O460" s="379"/>
    </row>
    <row r="461" spans="2:16" s="25" customFormat="1" ht="12.75">
      <c r="B461" s="331" t="s">
        <v>1121</v>
      </c>
      <c r="C461" s="2"/>
      <c r="D461" s="7"/>
      <c r="E461" s="10"/>
      <c r="F461" s="14"/>
      <c r="G461" s="13"/>
      <c r="H461" s="14"/>
      <c r="I461" s="14"/>
      <c r="K461" s="14"/>
      <c r="O461" s="379"/>
      <c r="P461" s="100"/>
    </row>
    <row r="462" spans="2:16" s="25" customFormat="1" ht="12.75">
      <c r="B462" s="332" t="s">
        <v>1426</v>
      </c>
      <c r="C462" s="2"/>
      <c r="D462" s="7"/>
      <c r="E462" s="10"/>
      <c r="F462" s="14"/>
      <c r="G462" s="13"/>
      <c r="H462" s="14"/>
      <c r="I462" s="14"/>
      <c r="K462" s="14"/>
      <c r="O462" s="379"/>
      <c r="P462" s="100"/>
    </row>
    <row r="463" spans="2:16" s="25" customFormat="1" ht="12.75">
      <c r="B463" s="333" t="s">
        <v>1122</v>
      </c>
      <c r="C463" s="2"/>
      <c r="D463" s="7"/>
      <c r="E463" s="10"/>
      <c r="F463" s="14"/>
      <c r="G463" s="13"/>
      <c r="H463" s="14"/>
      <c r="I463" s="14"/>
      <c r="K463" s="14"/>
      <c r="O463" s="379"/>
      <c r="P463" s="100"/>
    </row>
    <row r="464" spans="2:24" s="25" customFormat="1" ht="12.75">
      <c r="B464" s="334" t="s">
        <v>1123</v>
      </c>
      <c r="C464" s="2"/>
      <c r="D464" s="7"/>
      <c r="E464" s="10"/>
      <c r="F464" s="14"/>
      <c r="G464" s="13"/>
      <c r="H464" s="7"/>
      <c r="I464" s="14"/>
      <c r="J464" s="14"/>
      <c r="L464" s="28"/>
      <c r="O464" s="379"/>
      <c r="X464" s="288"/>
    </row>
    <row r="465" spans="2:23" s="25" customFormat="1" ht="12.75">
      <c r="B465" s="335" t="s">
        <v>1243</v>
      </c>
      <c r="C465" s="1"/>
      <c r="D465" s="6"/>
      <c r="E465" s="62"/>
      <c r="F465" s="12"/>
      <c r="G465" s="11"/>
      <c r="H465" s="6"/>
      <c r="I465" s="12"/>
      <c r="J465" s="12"/>
      <c r="K465"/>
      <c r="L465" s="35"/>
      <c r="M465"/>
      <c r="N465"/>
      <c r="O465" s="57"/>
      <c r="P465"/>
      <c r="W465" s="288"/>
    </row>
    <row r="466" spans="2:16" s="25" customFormat="1" ht="12.75">
      <c r="B466" s="349" t="s">
        <v>1456</v>
      </c>
      <c r="C466" s="1"/>
      <c r="D466" s="6"/>
      <c r="E466" s="62"/>
      <c r="F466" s="12"/>
      <c r="G466" s="11"/>
      <c r="H466" s="6"/>
      <c r="I466" s="12"/>
      <c r="J466" s="12"/>
      <c r="K466"/>
      <c r="L466" s="35"/>
      <c r="M466"/>
      <c r="N466"/>
      <c r="O466" s="57"/>
      <c r="P466"/>
    </row>
    <row r="467" spans="2:16" s="25" customFormat="1" ht="13.5" thickBot="1">
      <c r="B467" s="336"/>
      <c r="C467" s="1"/>
      <c r="D467" s="6"/>
      <c r="E467" s="62"/>
      <c r="F467" s="12"/>
      <c r="G467" s="11"/>
      <c r="H467" s="6"/>
      <c r="I467" s="12"/>
      <c r="J467" s="12"/>
      <c r="K467"/>
      <c r="L467" s="35"/>
      <c r="M467" s="358" t="s">
        <v>370</v>
      </c>
      <c r="N467" s="12" t="s">
        <v>1314</v>
      </c>
      <c r="O467" s="35" t="s">
        <v>1313</v>
      </c>
      <c r="P467"/>
    </row>
    <row r="468" spans="1:16" s="25" customFormat="1" ht="13.5" thickTop="1">
      <c r="A468" s="27"/>
      <c r="B468" s="1"/>
      <c r="C468" s="1"/>
      <c r="D468" s="6"/>
      <c r="E468" s="62"/>
      <c r="F468" s="12"/>
      <c r="G468" s="11"/>
      <c r="H468" s="6"/>
      <c r="I468" s="12"/>
      <c r="J468" s="12"/>
      <c r="K468"/>
      <c r="L468" s="35"/>
      <c r="M468" s="358" t="s">
        <v>1311</v>
      </c>
      <c r="N468" s="12">
        <v>71</v>
      </c>
      <c r="O468" s="35">
        <f>SUM(F2:F106)</f>
        <v>75</v>
      </c>
      <c r="P468"/>
    </row>
    <row r="469" spans="1:30" s="25" customFormat="1" ht="12.75">
      <c r="A469" s="27"/>
      <c r="B469" s="1"/>
      <c r="C469" s="1"/>
      <c r="D469" s="6"/>
      <c r="E469" s="62"/>
      <c r="F469" s="12"/>
      <c r="G469" s="11"/>
      <c r="H469" s="6"/>
      <c r="I469" s="12"/>
      <c r="J469" s="12"/>
      <c r="K469"/>
      <c r="L469" s="35"/>
      <c r="M469" s="358">
        <v>1952</v>
      </c>
      <c r="N469" s="12">
        <v>172</v>
      </c>
      <c r="O469" s="35">
        <f>SUM(F110:F326)</f>
        <v>179</v>
      </c>
      <c r="P469"/>
      <c r="Y469" s="288"/>
      <c r="Z469" s="288"/>
      <c r="AA469" s="288"/>
      <c r="AB469" s="288"/>
      <c r="AC469" s="288"/>
      <c r="AD469" s="288"/>
    </row>
    <row r="470" spans="1:16" s="25" customFormat="1" ht="12.75">
      <c r="A470" s="27"/>
      <c r="B470" s="1"/>
      <c r="C470" s="1"/>
      <c r="D470" s="6"/>
      <c r="E470" s="62"/>
      <c r="F470" s="12"/>
      <c r="G470" s="11"/>
      <c r="H470" s="6"/>
      <c r="I470" s="12"/>
      <c r="J470" s="12"/>
      <c r="K470"/>
      <c r="L470" s="35"/>
      <c r="M470" s="358">
        <v>1953</v>
      </c>
      <c r="N470" s="12">
        <v>92</v>
      </c>
      <c r="O470" s="35">
        <f>SUM(F329:F429)</f>
        <v>81</v>
      </c>
      <c r="P470"/>
    </row>
    <row r="471" spans="1:17" s="25" customFormat="1" ht="12.75">
      <c r="A471" s="27"/>
      <c r="B471" s="1"/>
      <c r="C471" s="1"/>
      <c r="D471" s="6"/>
      <c r="E471" s="62"/>
      <c r="F471" s="12"/>
      <c r="G471" s="12"/>
      <c r="H471" s="12"/>
      <c r="I471" s="12"/>
      <c r="J471" s="12"/>
      <c r="K471"/>
      <c r="L471" s="12"/>
      <c r="M471" s="358" t="s">
        <v>1312</v>
      </c>
      <c r="N471" s="12">
        <f>SUM(N468:N470)</f>
        <v>335</v>
      </c>
      <c r="O471" s="35">
        <f>SUM(O468:O470)</f>
        <v>335</v>
      </c>
      <c r="P471"/>
      <c r="Q471" s="100"/>
    </row>
    <row r="472" spans="1:21" s="25" customFormat="1" ht="12.75">
      <c r="A472" s="32"/>
      <c r="B472" s="1"/>
      <c r="C472" s="1"/>
      <c r="D472" s="6"/>
      <c r="E472" s="62"/>
      <c r="F472" s="12"/>
      <c r="G472" s="12"/>
      <c r="H472" s="12"/>
      <c r="I472" s="12"/>
      <c r="J472" s="12"/>
      <c r="K472"/>
      <c r="L472" s="12"/>
      <c r="M472"/>
      <c r="N472"/>
      <c r="O472" s="57"/>
      <c r="P472"/>
      <c r="Q472" s="29"/>
      <c r="R472"/>
      <c r="T472"/>
      <c r="U472"/>
    </row>
    <row r="473" spans="7:23" ht="12.75">
      <c r="G473" s="12"/>
      <c r="H473" s="12"/>
      <c r="Q473" s="29"/>
      <c r="V473" s="25"/>
      <c r="W473" s="25"/>
    </row>
    <row r="474" spans="7:17" ht="12.75">
      <c r="G474" s="12"/>
      <c r="H474" s="12"/>
      <c r="Q474" s="29"/>
    </row>
    <row r="475" spans="7:17" ht="12.75">
      <c r="G475" s="12"/>
      <c r="H475" s="12"/>
      <c r="Q475" s="29"/>
    </row>
    <row r="476" spans="7:17" ht="12.75">
      <c r="G476" s="12"/>
      <c r="H476" s="12"/>
      <c r="Q476" s="29"/>
    </row>
    <row r="477" spans="7:17" ht="12.75">
      <c r="G477" s="12"/>
      <c r="H477" s="12"/>
      <c r="Q477" s="29"/>
    </row>
    <row r="478" spans="7:17" ht="13.5" thickBot="1">
      <c r="G478" s="12"/>
      <c r="H478" s="12"/>
      <c r="Q478" s="29"/>
    </row>
    <row r="479" ht="12.75">
      <c r="Q479" s="29"/>
    </row>
    <row r="480" ht="12.75">
      <c r="H480" s="14"/>
    </row>
    <row r="481" ht="12.75">
      <c r="H481" s="14"/>
    </row>
    <row r="482" ht="12.75">
      <c r="H482" s="14"/>
    </row>
    <row r="483" ht="12.75">
      <c r="H483" s="14"/>
    </row>
    <row r="484" ht="12.75">
      <c r="H484" s="6"/>
    </row>
    <row r="485" ht="12.75">
      <c r="H485" s="6"/>
    </row>
    <row r="486" ht="12.75">
      <c r="H486" s="6"/>
    </row>
    <row r="487" ht="12.75">
      <c r="H487" s="6"/>
    </row>
    <row r="488" ht="12.75">
      <c r="H488" s="6"/>
    </row>
    <row r="489" ht="12.75">
      <c r="H489" s="6"/>
    </row>
    <row r="490" ht="12.75">
      <c r="H490" s="6"/>
    </row>
    <row r="491" ht="12.75">
      <c r="H491" s="6"/>
    </row>
    <row r="492" ht="12.75">
      <c r="H492" s="6"/>
    </row>
    <row r="493" ht="12.75">
      <c r="H493" s="6"/>
    </row>
    <row r="494" ht="12.75">
      <c r="H494" s="6"/>
    </row>
    <row r="495" ht="12.75">
      <c r="H495" s="6"/>
    </row>
    <row r="496" ht="12.75">
      <c r="H496" s="6"/>
    </row>
    <row r="497" ht="12.75">
      <c r="H497" s="6"/>
    </row>
    <row r="498" ht="12.75">
      <c r="H498" s="6"/>
    </row>
    <row r="499" ht="12.75">
      <c r="H499" s="6"/>
    </row>
    <row r="500" ht="12.75">
      <c r="H500" s="6"/>
    </row>
    <row r="501" ht="12.75">
      <c r="H501" s="6"/>
    </row>
    <row r="502" ht="12.75">
      <c r="H502" s="6"/>
    </row>
    <row r="503" ht="12.75">
      <c r="H503" s="6"/>
    </row>
    <row r="504" ht="12.75">
      <c r="H504" s="6"/>
    </row>
    <row r="505" ht="12.75">
      <c r="H505" s="6"/>
    </row>
    <row r="506" ht="12.75">
      <c r="H506" s="6"/>
    </row>
    <row r="507" ht="12.75">
      <c r="H507" s="6"/>
    </row>
    <row r="508" ht="12.75">
      <c r="H508" s="6"/>
    </row>
    <row r="509" ht="12.75">
      <c r="H509" s="6"/>
    </row>
    <row r="510" ht="12.75">
      <c r="H510" s="6"/>
    </row>
    <row r="511" ht="12.75">
      <c r="H511" s="6"/>
    </row>
    <row r="512" ht="12.75">
      <c r="H512" s="6"/>
    </row>
    <row r="513" ht="12.75">
      <c r="H513" s="6"/>
    </row>
    <row r="514" ht="12.75">
      <c r="H514" s="6"/>
    </row>
    <row r="515" ht="12.75">
      <c r="H515" s="6"/>
    </row>
    <row r="516" ht="12.75">
      <c r="H516" s="6"/>
    </row>
    <row r="517" ht="12.75">
      <c r="H517" s="6"/>
    </row>
    <row r="518" ht="12.75">
      <c r="H518" s="6"/>
    </row>
    <row r="519" ht="12.75">
      <c r="H519" s="6"/>
    </row>
    <row r="520" ht="12.75">
      <c r="H520" s="6"/>
    </row>
    <row r="521" ht="12.75">
      <c r="H521" s="6"/>
    </row>
    <row r="522" ht="12.75">
      <c r="H522" s="6"/>
    </row>
    <row r="523" ht="12.75">
      <c r="H523" s="6"/>
    </row>
    <row r="524" ht="12.75">
      <c r="H524" s="6"/>
    </row>
    <row r="525" ht="12.75">
      <c r="H525" s="6"/>
    </row>
    <row r="526" ht="12.75">
      <c r="H526" s="6"/>
    </row>
    <row r="527" ht="12.75">
      <c r="H527" s="6"/>
    </row>
    <row r="528" ht="12.75">
      <c r="H528" s="6"/>
    </row>
    <row r="529" ht="12.75">
      <c r="H529" s="6"/>
    </row>
    <row r="530" ht="12.75">
      <c r="H530" s="6"/>
    </row>
    <row r="531" ht="12.75">
      <c r="H531" s="6"/>
    </row>
    <row r="532" ht="12.75">
      <c r="H532" s="6"/>
    </row>
    <row r="533" ht="12.75">
      <c r="H533" s="6"/>
    </row>
    <row r="534" ht="12.75">
      <c r="H534" s="6"/>
    </row>
    <row r="535" ht="12.75">
      <c r="H535" s="6"/>
    </row>
    <row r="536" ht="12.75">
      <c r="H536" s="6"/>
    </row>
    <row r="537" ht="12.75">
      <c r="H537" s="6"/>
    </row>
    <row r="538" ht="12.75">
      <c r="H538" s="6"/>
    </row>
    <row r="539" ht="12.75">
      <c r="H539" s="6"/>
    </row>
    <row r="540" ht="12.75">
      <c r="H540" s="6"/>
    </row>
    <row r="541" ht="12.75">
      <c r="H541" s="6"/>
    </row>
    <row r="542" ht="12.75">
      <c r="H542" s="6"/>
    </row>
    <row r="543" ht="12.75">
      <c r="H543" s="6"/>
    </row>
    <row r="544" ht="12.75">
      <c r="H544" s="6"/>
    </row>
    <row r="545" ht="12.75">
      <c r="H545" s="6"/>
    </row>
    <row r="546" ht="12.75">
      <c r="H546" s="6"/>
    </row>
    <row r="547" ht="12.75">
      <c r="H547" s="6"/>
    </row>
    <row r="548" ht="12.75">
      <c r="H548" s="6"/>
    </row>
    <row r="549" ht="12.75">
      <c r="H549" s="6"/>
    </row>
    <row r="550" ht="12.75">
      <c r="H550" s="6"/>
    </row>
    <row r="551" ht="12.75">
      <c r="H551" s="6"/>
    </row>
    <row r="552" ht="12.75">
      <c r="H552" s="6"/>
    </row>
    <row r="553" ht="12.75">
      <c r="H553" s="6"/>
    </row>
    <row r="554" ht="12.75">
      <c r="H554" s="6"/>
    </row>
    <row r="555" ht="12.75">
      <c r="H555" s="6"/>
    </row>
    <row r="556" ht="12.75">
      <c r="H556" s="6"/>
    </row>
    <row r="557" ht="12.75">
      <c r="H557" s="6"/>
    </row>
    <row r="558" ht="12.75">
      <c r="H558" s="6"/>
    </row>
    <row r="559" ht="12.75">
      <c r="H559" s="6"/>
    </row>
    <row r="560" ht="12.75">
      <c r="H560" s="6"/>
    </row>
    <row r="561" ht="12.75">
      <c r="H561" s="12"/>
    </row>
    <row r="562" ht="12.75">
      <c r="H562" s="12"/>
    </row>
    <row r="563" ht="12.75">
      <c r="H563" s="12"/>
    </row>
    <row r="564" ht="12.75">
      <c r="H564" s="12"/>
    </row>
    <row r="565" ht="12.75">
      <c r="H565" s="12"/>
    </row>
    <row r="566" ht="12.75">
      <c r="H566" s="12"/>
    </row>
    <row r="567" ht="12.75">
      <c r="H567" s="12"/>
    </row>
    <row r="568" ht="12.75">
      <c r="H568" s="12"/>
    </row>
    <row r="569" ht="12.75">
      <c r="H569" s="12"/>
    </row>
    <row r="570" ht="12.75">
      <c r="H570" s="12"/>
    </row>
    <row r="571" ht="12.75">
      <c r="H571" s="12"/>
    </row>
    <row r="572" ht="12.75">
      <c r="H572" s="12"/>
    </row>
    <row r="573" ht="12.75">
      <c r="H573" s="12"/>
    </row>
    <row r="574" ht="12.75">
      <c r="H574" s="12"/>
    </row>
    <row r="575" ht="12.75">
      <c r="H575" s="12"/>
    </row>
    <row r="576" ht="12.75">
      <c r="H576" s="12"/>
    </row>
    <row r="577" ht="12.75">
      <c r="H577" s="12"/>
    </row>
    <row r="578" ht="12.75">
      <c r="H578" s="12"/>
    </row>
    <row r="579" ht="12.75">
      <c r="H579" s="12"/>
    </row>
    <row r="580" ht="12.75">
      <c r="H580" s="12"/>
    </row>
    <row r="581" ht="12.75">
      <c r="H581" s="12"/>
    </row>
    <row r="582" ht="12.75">
      <c r="H582" s="12"/>
    </row>
    <row r="583" ht="12.75">
      <c r="H583" s="12"/>
    </row>
    <row r="584" ht="12.75">
      <c r="H584" s="12"/>
    </row>
    <row r="585" ht="12.75">
      <c r="H585" s="12"/>
    </row>
    <row r="586" ht="12.75">
      <c r="H586" s="12"/>
    </row>
    <row r="587" ht="12.75">
      <c r="H587" s="12"/>
    </row>
    <row r="588" ht="12.75">
      <c r="H588" s="12"/>
    </row>
    <row r="589" ht="12.75">
      <c r="H589" s="12"/>
    </row>
    <row r="590" ht="12.75">
      <c r="H590" s="12"/>
    </row>
    <row r="591" ht="12.75">
      <c r="H591" s="12"/>
    </row>
    <row r="592" ht="12.75">
      <c r="H592" s="12"/>
    </row>
    <row r="593" ht="12.75">
      <c r="H593" s="12"/>
    </row>
    <row r="594" ht="12.75">
      <c r="H594" s="12"/>
    </row>
    <row r="595" ht="12.75">
      <c r="H595" s="12"/>
    </row>
    <row r="596" ht="12.75">
      <c r="H596" s="12"/>
    </row>
    <row r="597" ht="12.75">
      <c r="H597" s="12"/>
    </row>
    <row r="598" ht="12.75">
      <c r="H598" s="12"/>
    </row>
    <row r="599" ht="12.75">
      <c r="H599" s="12"/>
    </row>
    <row r="600" ht="12.75">
      <c r="H600" s="12"/>
    </row>
    <row r="601" ht="12.75">
      <c r="H601" s="12"/>
    </row>
    <row r="602" ht="12.75">
      <c r="H602" s="12"/>
    </row>
    <row r="603" ht="12.75">
      <c r="H603" s="12"/>
    </row>
    <row r="604" ht="12.75">
      <c r="H604" s="12"/>
    </row>
    <row r="605" ht="12.75">
      <c r="H605" s="12"/>
    </row>
    <row r="606" ht="12.75">
      <c r="H606" s="12"/>
    </row>
    <row r="607" ht="12.75">
      <c r="H607" s="12"/>
    </row>
    <row r="608" ht="12.75">
      <c r="H608" s="12"/>
    </row>
    <row r="609" ht="12.75">
      <c r="H609" s="12"/>
    </row>
    <row r="610" ht="12.75">
      <c r="H610" s="12"/>
    </row>
    <row r="611" ht="12.75">
      <c r="H611" s="12"/>
    </row>
    <row r="612" ht="12.75">
      <c r="H612" s="12"/>
    </row>
    <row r="613" ht="12.75">
      <c r="H613" s="12"/>
    </row>
    <row r="614" ht="12.75">
      <c r="H614" s="12"/>
    </row>
    <row r="615" ht="12.75">
      <c r="H615" s="12"/>
    </row>
    <row r="616" ht="12.75">
      <c r="H616" s="12"/>
    </row>
    <row r="617" ht="12.75">
      <c r="H617" s="12"/>
    </row>
    <row r="618" ht="12.75">
      <c r="H618" s="12"/>
    </row>
    <row r="619" ht="12.75">
      <c r="H619" s="12"/>
    </row>
    <row r="620" ht="12.75">
      <c r="H620" s="12"/>
    </row>
    <row r="621" ht="12.75">
      <c r="H621" s="12"/>
    </row>
    <row r="622" ht="12.75">
      <c r="H622" s="12"/>
    </row>
    <row r="623" ht="12.75">
      <c r="H623" s="12"/>
    </row>
    <row r="624" ht="12.75">
      <c r="H624" s="12"/>
    </row>
    <row r="625" ht="12.75">
      <c r="H625" s="12"/>
    </row>
    <row r="626" ht="12.75">
      <c r="H626" s="12"/>
    </row>
    <row r="627" ht="12.75">
      <c r="H627" s="12"/>
    </row>
    <row r="628" ht="12.75">
      <c r="H628" s="12"/>
    </row>
    <row r="629" ht="12.75">
      <c r="H629" s="12"/>
    </row>
    <row r="630" ht="12.75">
      <c r="H630" s="12"/>
    </row>
    <row r="631" ht="12.75">
      <c r="H631" s="12"/>
    </row>
    <row r="632" ht="12.75">
      <c r="H632" s="12"/>
    </row>
    <row r="633" ht="12.75">
      <c r="H633" s="12"/>
    </row>
    <row r="634" ht="12.75">
      <c r="H634" s="12"/>
    </row>
    <row r="635" ht="12.75">
      <c r="H635" s="12"/>
    </row>
    <row r="636" ht="12.75">
      <c r="H636" s="12"/>
    </row>
    <row r="637" ht="12.75">
      <c r="H637" s="12"/>
    </row>
    <row r="638" ht="12.75">
      <c r="H638" s="12"/>
    </row>
    <row r="639" ht="12.75">
      <c r="H639" s="12"/>
    </row>
    <row r="640" ht="12.75">
      <c r="H640" s="12"/>
    </row>
    <row r="641" ht="12.75">
      <c r="H641" s="12"/>
    </row>
    <row r="642" ht="12.75">
      <c r="H642" s="12"/>
    </row>
    <row r="643" ht="12.75">
      <c r="H643" s="12"/>
    </row>
    <row r="644" ht="12.75">
      <c r="H644" s="12"/>
    </row>
    <row r="645" ht="12.75">
      <c r="H645" s="12"/>
    </row>
    <row r="646" ht="12.75">
      <c r="H646" s="12"/>
    </row>
    <row r="647" ht="12.75">
      <c r="H647" s="12"/>
    </row>
    <row r="648" ht="12.75">
      <c r="H648" s="12"/>
    </row>
    <row r="649" ht="12.75">
      <c r="H649" s="12"/>
    </row>
    <row r="650" ht="12.75">
      <c r="H650" s="12"/>
    </row>
    <row r="651" ht="12.75">
      <c r="H651" s="12"/>
    </row>
    <row r="652" ht="12.75">
      <c r="H652" s="12"/>
    </row>
    <row r="653" ht="12.75">
      <c r="H653" s="12"/>
    </row>
    <row r="654" ht="12.75">
      <c r="H654" s="12"/>
    </row>
    <row r="655" ht="12.75">
      <c r="H655" s="12"/>
    </row>
    <row r="656" ht="12.75">
      <c r="H656" s="12"/>
    </row>
    <row r="657" ht="12.75">
      <c r="H657" s="12"/>
    </row>
    <row r="658" ht="12.75">
      <c r="H658" s="12"/>
    </row>
    <row r="659" ht="12.75">
      <c r="H659" s="12"/>
    </row>
    <row r="660" ht="12.75">
      <c r="H660" s="12"/>
    </row>
    <row r="661" ht="12.75">
      <c r="H661" s="12"/>
    </row>
    <row r="662" ht="12.75">
      <c r="H662" s="12"/>
    </row>
    <row r="663" ht="12.75">
      <c r="H663" s="12"/>
    </row>
    <row r="664" ht="12.75">
      <c r="H664" s="12"/>
    </row>
    <row r="665" ht="12.75">
      <c r="H665" s="12"/>
    </row>
    <row r="666" ht="12.75">
      <c r="H666" s="12"/>
    </row>
    <row r="667" ht="12.75">
      <c r="H667" s="12"/>
    </row>
    <row r="668" ht="12.75">
      <c r="H668" s="12"/>
    </row>
    <row r="669" ht="12.75">
      <c r="H669" s="12"/>
    </row>
    <row r="670" ht="12.75">
      <c r="H670" s="12"/>
    </row>
    <row r="671" ht="12.75">
      <c r="H671" s="12"/>
    </row>
    <row r="672" ht="12.75">
      <c r="H672" s="12"/>
    </row>
    <row r="673" ht="12.75">
      <c r="H673" s="12"/>
    </row>
    <row r="674" ht="12.75">
      <c r="H674" s="12"/>
    </row>
    <row r="675" ht="12.75">
      <c r="H675" s="12"/>
    </row>
    <row r="676" ht="12.75">
      <c r="H676" s="12"/>
    </row>
    <row r="677" ht="12.75">
      <c r="H677" s="12"/>
    </row>
    <row r="678" ht="12.75">
      <c r="H678" s="12"/>
    </row>
    <row r="679" ht="12.75">
      <c r="H679" s="12"/>
    </row>
    <row r="680" ht="12.75">
      <c r="H680" s="12"/>
    </row>
    <row r="681" ht="12.75">
      <c r="H681" s="12"/>
    </row>
    <row r="682" ht="12.75">
      <c r="H682" s="12"/>
    </row>
    <row r="683" ht="12.75">
      <c r="H683" s="12"/>
    </row>
    <row r="684" ht="12.75">
      <c r="H684" s="12"/>
    </row>
    <row r="685" ht="12.75">
      <c r="H685" s="12"/>
    </row>
    <row r="686" ht="12.75">
      <c r="H686" s="12"/>
    </row>
    <row r="687" ht="12.75">
      <c r="H687" s="12"/>
    </row>
    <row r="688" ht="12.75">
      <c r="H688" s="12"/>
    </row>
    <row r="689" ht="12.75">
      <c r="H689" s="12"/>
    </row>
    <row r="690" ht="12.75">
      <c r="H690" s="12"/>
    </row>
    <row r="691" ht="12.75">
      <c r="H691" s="12"/>
    </row>
    <row r="692" ht="12.75">
      <c r="H692" s="12"/>
    </row>
    <row r="693" ht="12.75">
      <c r="H693" s="12"/>
    </row>
    <row r="694" ht="12.75">
      <c r="H694" s="12"/>
    </row>
    <row r="695" ht="12.75">
      <c r="H695" s="12"/>
    </row>
    <row r="696" ht="12.75">
      <c r="H696" s="12"/>
    </row>
    <row r="697" ht="12.75">
      <c r="H697" s="12"/>
    </row>
    <row r="698" ht="12.75">
      <c r="H698" s="12"/>
    </row>
    <row r="699" ht="12.75">
      <c r="H699" s="12"/>
    </row>
    <row r="700" ht="12.75">
      <c r="H700" s="12"/>
    </row>
    <row r="701" ht="12.75">
      <c r="H701" s="12"/>
    </row>
    <row r="702" ht="12.75">
      <c r="H702" s="12"/>
    </row>
    <row r="703" ht="12.75">
      <c r="H703" s="12"/>
    </row>
    <row r="704" ht="12.75">
      <c r="H704" s="12"/>
    </row>
    <row r="705" ht="12.75">
      <c r="H705" s="12"/>
    </row>
    <row r="706" ht="12.75">
      <c r="H706" s="12"/>
    </row>
    <row r="707" ht="12.75">
      <c r="H707" s="12"/>
    </row>
    <row r="708" ht="12.75">
      <c r="H708" s="12"/>
    </row>
    <row r="709" ht="12.75">
      <c r="H709" s="12"/>
    </row>
    <row r="710" ht="12.75">
      <c r="H710" s="12"/>
    </row>
    <row r="711" ht="12.75">
      <c r="H711" s="12"/>
    </row>
    <row r="712" ht="12.75">
      <c r="H712" s="12"/>
    </row>
    <row r="713" ht="12.75">
      <c r="H713" s="12"/>
    </row>
    <row r="714" ht="12.75">
      <c r="H714" s="12"/>
    </row>
    <row r="715" ht="12.75">
      <c r="H715" s="12"/>
    </row>
    <row r="716" ht="12.75">
      <c r="H716" s="12"/>
    </row>
    <row r="717" ht="12.75">
      <c r="H717" s="12"/>
    </row>
    <row r="718" ht="12.75">
      <c r="H718" s="12"/>
    </row>
    <row r="719" ht="12.75">
      <c r="H719" s="12"/>
    </row>
    <row r="720" ht="12.75">
      <c r="H720" s="12"/>
    </row>
    <row r="721" ht="12.75">
      <c r="H721" s="12"/>
    </row>
    <row r="722" ht="12.75">
      <c r="H722" s="12"/>
    </row>
    <row r="723" ht="12.75">
      <c r="H723" s="12"/>
    </row>
    <row r="724" ht="12.75">
      <c r="H724" s="12"/>
    </row>
    <row r="725" ht="12.75">
      <c r="H725" s="12"/>
    </row>
    <row r="726" ht="12.75">
      <c r="H726" s="12"/>
    </row>
    <row r="727" ht="13.5" thickBot="1">
      <c r="H727" s="12"/>
    </row>
  </sheetData>
  <sheetProtection/>
  <printOptions/>
  <pageMargins left="0.7480314960629921" right="0.7480314960629921" top="0.27" bottom="0.45" header="0.25" footer="0.5118110236220472"/>
  <pageSetup horizontalDpi="600" verticalDpi="600" orientation="landscape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2"/>
  <sheetViews>
    <sheetView zoomScale="115" zoomScaleNormal="115" zoomScalePageLayoutView="0" workbookViewId="0" topLeftCell="A181">
      <selection activeCell="A346" sqref="A346:IV346"/>
    </sheetView>
  </sheetViews>
  <sheetFormatPr defaultColWidth="9.140625" defaultRowHeight="12.75"/>
  <cols>
    <col min="1" max="1" width="2.8515625" style="0" customWidth="1"/>
    <col min="2" max="2" width="10.140625" style="0" customWidth="1"/>
    <col min="3" max="3" width="41.57421875" style="0" customWidth="1"/>
    <col min="4" max="4" width="11.140625" style="0" customWidth="1"/>
    <col min="5" max="5" width="63.00390625" style="0" customWidth="1"/>
    <col min="6" max="6" width="35.7109375" style="0" customWidth="1"/>
    <col min="7" max="7" width="22.421875" style="0" customWidth="1"/>
    <col min="8" max="8" width="16.7109375" style="0" customWidth="1"/>
    <col min="9" max="9" width="14.28125" style="0" customWidth="1"/>
    <col min="10" max="10" width="9.00390625" style="0" customWidth="1"/>
  </cols>
  <sheetData>
    <row r="1" spans="1:17" ht="35.25" customHeight="1">
      <c r="A1" s="374"/>
      <c r="B1" s="374"/>
      <c r="C1" s="374"/>
      <c r="D1" s="374"/>
      <c r="E1" s="374"/>
      <c r="F1" s="374"/>
      <c r="G1" s="364"/>
      <c r="H1" s="364"/>
      <c r="I1" s="364"/>
      <c r="J1" s="364"/>
      <c r="K1" s="360"/>
      <c r="L1" s="360"/>
      <c r="M1" s="360"/>
      <c r="N1" s="360"/>
      <c r="O1" s="360"/>
      <c r="P1" s="360"/>
      <c r="Q1" s="360"/>
    </row>
    <row r="2" spans="1:17" ht="17.25" customHeight="1">
      <c r="A2" s="364">
        <v>1</v>
      </c>
      <c r="B2" s="363">
        <v>18576</v>
      </c>
      <c r="C2" s="364" t="s">
        <v>1266</v>
      </c>
      <c r="D2" s="364" t="s">
        <v>1353</v>
      </c>
      <c r="E2" s="373" t="s">
        <v>1357</v>
      </c>
      <c r="F2" s="364" t="s">
        <v>1358</v>
      </c>
      <c r="G2" s="364"/>
      <c r="H2" s="364"/>
      <c r="I2" s="364"/>
      <c r="J2" s="364"/>
      <c r="K2" s="360"/>
      <c r="L2" s="360"/>
      <c r="M2" s="360"/>
      <c r="N2" s="360"/>
      <c r="O2" s="360"/>
      <c r="P2" s="360"/>
      <c r="Q2" s="360"/>
    </row>
    <row r="3" spans="1:17" ht="18" customHeight="1">
      <c r="A3" s="364">
        <v>1</v>
      </c>
      <c r="B3" s="363">
        <v>18578</v>
      </c>
      <c r="C3" s="364" t="s">
        <v>1267</v>
      </c>
      <c r="D3" s="364" t="s">
        <v>1359</v>
      </c>
      <c r="E3" s="364" t="s">
        <v>1360</v>
      </c>
      <c r="F3" s="364" t="s">
        <v>1358</v>
      </c>
      <c r="G3" s="364"/>
      <c r="H3" s="364"/>
      <c r="I3" s="364"/>
      <c r="J3" s="364"/>
      <c r="K3" s="360"/>
      <c r="L3" s="360"/>
      <c r="M3" s="360"/>
      <c r="N3" s="360"/>
      <c r="O3" s="360"/>
      <c r="P3" s="360"/>
      <c r="Q3" s="360"/>
    </row>
    <row r="4" spans="1:17" ht="24" customHeight="1">
      <c r="A4" s="364">
        <v>1</v>
      </c>
      <c r="B4" s="363">
        <v>18585</v>
      </c>
      <c r="C4" s="364" t="s">
        <v>1268</v>
      </c>
      <c r="D4" s="364" t="s">
        <v>1353</v>
      </c>
      <c r="E4" s="364" t="s">
        <v>1361</v>
      </c>
      <c r="F4" s="364" t="s">
        <v>1358</v>
      </c>
      <c r="G4" s="364"/>
      <c r="H4" s="364"/>
      <c r="I4" s="364"/>
      <c r="J4" s="364"/>
      <c r="K4" s="360"/>
      <c r="L4" s="360"/>
      <c r="M4" s="360"/>
      <c r="N4" s="360"/>
      <c r="O4" s="360"/>
      <c r="P4" s="360"/>
      <c r="Q4" s="360"/>
    </row>
    <row r="5" spans="1:17" ht="20.25" customHeight="1">
      <c r="A5" s="364">
        <v>1</v>
      </c>
      <c r="B5" s="363">
        <v>18601</v>
      </c>
      <c r="C5" s="364" t="s">
        <v>1269</v>
      </c>
      <c r="D5" s="364" t="s">
        <v>1362</v>
      </c>
      <c r="E5" s="364" t="s">
        <v>1363</v>
      </c>
      <c r="F5" s="364" t="s">
        <v>1364</v>
      </c>
      <c r="G5" s="364"/>
      <c r="H5" s="364"/>
      <c r="I5" s="364"/>
      <c r="J5" s="364"/>
      <c r="K5" s="360"/>
      <c r="L5" s="360"/>
      <c r="M5" s="360"/>
      <c r="N5" s="360"/>
      <c r="O5" s="360"/>
      <c r="P5" s="360"/>
      <c r="Q5" s="360"/>
    </row>
    <row r="6" spans="1:17" ht="17.25" customHeight="1">
      <c r="A6" s="364">
        <v>1</v>
      </c>
      <c r="B6" s="363">
        <v>18603</v>
      </c>
      <c r="C6" s="364" t="s">
        <v>1270</v>
      </c>
      <c r="D6" s="364" t="s">
        <v>1362</v>
      </c>
      <c r="E6" s="364" t="s">
        <v>1365</v>
      </c>
      <c r="F6" s="364" t="s">
        <v>1364</v>
      </c>
      <c r="G6" s="364"/>
      <c r="H6" s="364"/>
      <c r="I6" s="364"/>
      <c r="J6" s="364"/>
      <c r="K6" s="360"/>
      <c r="L6" s="360"/>
      <c r="M6" s="360"/>
      <c r="N6" s="360"/>
      <c r="O6" s="360"/>
      <c r="P6" s="360"/>
      <c r="Q6" s="360"/>
    </row>
    <row r="7" spans="1:17" ht="15.75" customHeight="1">
      <c r="A7" s="364">
        <v>1</v>
      </c>
      <c r="B7" s="363">
        <v>18604</v>
      </c>
      <c r="C7" s="364" t="s">
        <v>1271</v>
      </c>
      <c r="D7" s="364" t="s">
        <v>1366</v>
      </c>
      <c r="E7" s="364" t="s">
        <v>1367</v>
      </c>
      <c r="F7" s="364" t="s">
        <v>1358</v>
      </c>
      <c r="G7" s="364"/>
      <c r="H7" s="364"/>
      <c r="I7" s="364"/>
      <c r="J7" s="364"/>
      <c r="K7" s="360"/>
      <c r="L7" s="360"/>
      <c r="M7" s="360"/>
      <c r="N7" s="360"/>
      <c r="O7" s="360"/>
      <c r="P7" s="360"/>
      <c r="Q7" s="360"/>
    </row>
    <row r="8" spans="1:17" ht="16.5" customHeight="1">
      <c r="A8" s="364">
        <v>1</v>
      </c>
      <c r="B8" s="363">
        <v>18614</v>
      </c>
      <c r="C8" s="364" t="s">
        <v>1272</v>
      </c>
      <c r="D8" s="364"/>
      <c r="E8" s="364" t="s">
        <v>1368</v>
      </c>
      <c r="F8" s="364" t="s">
        <v>1369</v>
      </c>
      <c r="G8" s="364"/>
      <c r="H8" s="364"/>
      <c r="I8" s="364"/>
      <c r="J8" s="364"/>
      <c r="K8" s="360"/>
      <c r="L8" s="360"/>
      <c r="M8" s="360"/>
      <c r="N8" s="360"/>
      <c r="O8" s="360"/>
      <c r="P8" s="360"/>
      <c r="Q8" s="360"/>
    </row>
    <row r="9" spans="1:17" ht="17.25" customHeight="1">
      <c r="A9" s="364">
        <v>1</v>
      </c>
      <c r="B9" s="363">
        <v>18619</v>
      </c>
      <c r="C9" s="364" t="s">
        <v>1273</v>
      </c>
      <c r="D9" s="364" t="s">
        <v>1370</v>
      </c>
      <c r="E9" s="364" t="s">
        <v>1371</v>
      </c>
      <c r="F9" s="364" t="s">
        <v>1358</v>
      </c>
      <c r="G9" s="364"/>
      <c r="H9" s="364"/>
      <c r="I9" s="364"/>
      <c r="J9" s="364"/>
      <c r="K9" s="360"/>
      <c r="L9" s="360"/>
      <c r="M9" s="360"/>
      <c r="N9" s="360"/>
      <c r="O9" s="360"/>
      <c r="P9" s="360"/>
      <c r="Q9" s="360"/>
    </row>
    <row r="10" spans="1:17" ht="16.5" customHeight="1">
      <c r="A10" s="364">
        <v>1</v>
      </c>
      <c r="B10" s="363">
        <v>18651</v>
      </c>
      <c r="C10" s="364" t="s">
        <v>1274</v>
      </c>
      <c r="D10" s="364" t="s">
        <v>1372</v>
      </c>
      <c r="E10" s="364" t="s">
        <v>1373</v>
      </c>
      <c r="F10" s="364" t="s">
        <v>1358</v>
      </c>
      <c r="G10" s="364"/>
      <c r="H10" s="364"/>
      <c r="I10" s="364"/>
      <c r="J10" s="364"/>
      <c r="K10" s="360"/>
      <c r="L10" s="360"/>
      <c r="M10" s="360"/>
      <c r="N10" s="360"/>
      <c r="O10" s="360"/>
      <c r="P10" s="360"/>
      <c r="Q10" s="360"/>
    </row>
    <row r="11" spans="1:17" ht="25.5">
      <c r="A11" s="364">
        <v>1</v>
      </c>
      <c r="B11" s="363">
        <v>18682</v>
      </c>
      <c r="C11" s="364" t="s">
        <v>1275</v>
      </c>
      <c r="D11" s="364" t="s">
        <v>1374</v>
      </c>
      <c r="E11" s="364" t="s">
        <v>1375</v>
      </c>
      <c r="F11" s="364" t="s">
        <v>1369</v>
      </c>
      <c r="G11" s="364"/>
      <c r="H11" s="364"/>
      <c r="I11" s="364"/>
      <c r="J11" s="364"/>
      <c r="K11" s="360"/>
      <c r="L11" s="360"/>
      <c r="M11" s="360"/>
      <c r="N11" s="360"/>
      <c r="O11" s="360"/>
      <c r="P11" s="360"/>
      <c r="Q11" s="360"/>
    </row>
    <row r="12" spans="1:17" ht="24.75" customHeight="1">
      <c r="A12" s="364">
        <v>1</v>
      </c>
      <c r="B12" s="363">
        <v>18699</v>
      </c>
      <c r="C12" s="364" t="s">
        <v>1276</v>
      </c>
      <c r="D12" s="363" t="s">
        <v>1374</v>
      </c>
      <c r="E12" s="364" t="s">
        <v>1092</v>
      </c>
      <c r="F12" s="364" t="s">
        <v>1376</v>
      </c>
      <c r="G12" s="364"/>
      <c r="H12" s="364"/>
      <c r="I12" s="364"/>
      <c r="J12" s="364"/>
      <c r="K12" s="360"/>
      <c r="L12" s="360"/>
      <c r="M12" s="360"/>
      <c r="N12" s="360"/>
      <c r="O12" s="360"/>
      <c r="P12" s="360"/>
      <c r="Q12" s="360"/>
    </row>
    <row r="13" spans="1:17" ht="25.5" customHeight="1">
      <c r="A13" s="364">
        <v>1</v>
      </c>
      <c r="B13" s="363">
        <v>18699</v>
      </c>
      <c r="C13" s="363" t="s">
        <v>1277</v>
      </c>
      <c r="D13" s="363" t="s">
        <v>1374</v>
      </c>
      <c r="E13" s="364" t="s">
        <v>1386</v>
      </c>
      <c r="F13" s="364" t="s">
        <v>1358</v>
      </c>
      <c r="G13" s="364"/>
      <c r="H13" s="364"/>
      <c r="I13" s="364"/>
      <c r="J13" s="364"/>
      <c r="K13" s="360"/>
      <c r="L13" s="360"/>
      <c r="M13" s="360"/>
      <c r="N13" s="360"/>
      <c r="O13" s="360"/>
      <c r="P13" s="360"/>
      <c r="Q13" s="360"/>
    </row>
    <row r="14" spans="1:17" ht="12.75">
      <c r="A14" s="364">
        <v>1</v>
      </c>
      <c r="B14" s="363">
        <v>18704</v>
      </c>
      <c r="C14" s="364" t="s">
        <v>1278</v>
      </c>
      <c r="D14" s="364" t="s">
        <v>1387</v>
      </c>
      <c r="E14" s="364" t="s">
        <v>1388</v>
      </c>
      <c r="F14" s="364" t="s">
        <v>1358</v>
      </c>
      <c r="G14" s="364"/>
      <c r="H14" s="364"/>
      <c r="I14" s="364"/>
      <c r="J14" s="364"/>
      <c r="K14" s="360"/>
      <c r="L14" s="360"/>
      <c r="M14" s="360"/>
      <c r="N14" s="360"/>
      <c r="O14" s="360"/>
      <c r="P14" s="360"/>
      <c r="Q14" s="360"/>
    </row>
    <row r="15" spans="1:17" ht="12.75">
      <c r="A15" s="364">
        <v>1</v>
      </c>
      <c r="B15" s="363">
        <v>18711</v>
      </c>
      <c r="C15" s="364" t="s">
        <v>1279</v>
      </c>
      <c r="D15" s="364" t="s">
        <v>1387</v>
      </c>
      <c r="E15" s="364" t="s">
        <v>1389</v>
      </c>
      <c r="F15" s="364" t="s">
        <v>1376</v>
      </c>
      <c r="G15" s="364"/>
      <c r="H15" s="364"/>
      <c r="I15" s="364"/>
      <c r="J15" s="364"/>
      <c r="K15" s="360"/>
      <c r="L15" s="360"/>
      <c r="M15" s="360"/>
      <c r="N15" s="360"/>
      <c r="O15" s="360"/>
      <c r="P15" s="360"/>
      <c r="Q15" s="360"/>
    </row>
    <row r="16" spans="1:17" ht="25.5">
      <c r="A16" s="364">
        <v>1</v>
      </c>
      <c r="B16" s="363">
        <v>18721</v>
      </c>
      <c r="C16" s="364" t="s">
        <v>1280</v>
      </c>
      <c r="D16" s="364" t="s">
        <v>1390</v>
      </c>
      <c r="E16" s="364" t="s">
        <v>976</v>
      </c>
      <c r="F16" s="364" t="s">
        <v>1376</v>
      </c>
      <c r="G16" s="364"/>
      <c r="H16" s="364"/>
      <c r="I16" s="364"/>
      <c r="J16" s="364"/>
      <c r="K16" s="360"/>
      <c r="L16" s="360"/>
      <c r="M16" s="360"/>
      <c r="N16" s="360"/>
      <c r="O16" s="360"/>
      <c r="P16" s="360"/>
      <c r="Q16" s="360"/>
    </row>
    <row r="17" spans="1:17" ht="38.25">
      <c r="A17" s="364">
        <v>1</v>
      </c>
      <c r="B17" s="363" t="s">
        <v>775</v>
      </c>
      <c r="C17" s="364" t="s">
        <v>1281</v>
      </c>
      <c r="D17" s="364" t="s">
        <v>1390</v>
      </c>
      <c r="E17" s="364" t="s">
        <v>1392</v>
      </c>
      <c r="F17" s="364" t="s">
        <v>1393</v>
      </c>
      <c r="G17" s="364"/>
      <c r="H17" s="364"/>
      <c r="I17" s="364"/>
      <c r="J17" s="364"/>
      <c r="K17" s="360"/>
      <c r="L17" s="360"/>
      <c r="M17" s="360"/>
      <c r="N17" s="360"/>
      <c r="O17" s="360"/>
      <c r="P17" s="360"/>
      <c r="Q17" s="360"/>
    </row>
    <row r="18" spans="1:17" ht="38.25">
      <c r="A18" s="364">
        <v>1</v>
      </c>
      <c r="B18" s="363" t="s">
        <v>775</v>
      </c>
      <c r="C18" s="364" t="s">
        <v>1282</v>
      </c>
      <c r="D18" s="364" t="s">
        <v>1390</v>
      </c>
      <c r="E18" s="364" t="s">
        <v>1392</v>
      </c>
      <c r="F18" s="364" t="s">
        <v>1393</v>
      </c>
      <c r="G18" s="364"/>
      <c r="H18" s="364"/>
      <c r="I18" s="364"/>
      <c r="J18" s="364"/>
      <c r="K18" s="360"/>
      <c r="L18" s="360"/>
      <c r="M18" s="360"/>
      <c r="N18" s="360"/>
      <c r="O18" s="360"/>
      <c r="P18" s="360"/>
      <c r="Q18" s="360"/>
    </row>
    <row r="19" spans="1:17" ht="25.5">
      <c r="A19" s="364">
        <v>1</v>
      </c>
      <c r="B19" s="363">
        <v>18725</v>
      </c>
      <c r="C19" s="364" t="s">
        <v>1283</v>
      </c>
      <c r="D19" s="364" t="s">
        <v>1394</v>
      </c>
      <c r="E19" s="364" t="s">
        <v>1395</v>
      </c>
      <c r="F19" s="364" t="s">
        <v>1396</v>
      </c>
      <c r="G19" s="364"/>
      <c r="H19" s="364"/>
      <c r="I19" s="364"/>
      <c r="J19" s="364"/>
      <c r="K19" s="360"/>
      <c r="L19" s="360"/>
      <c r="M19" s="360"/>
      <c r="N19" s="360"/>
      <c r="O19" s="360"/>
      <c r="P19" s="360"/>
      <c r="Q19" s="360"/>
    </row>
    <row r="20" spans="1:17" ht="25.5">
      <c r="A20" s="364">
        <v>1</v>
      </c>
      <c r="B20" s="363">
        <v>18727</v>
      </c>
      <c r="C20" s="364" t="s">
        <v>1284</v>
      </c>
      <c r="D20" s="364" t="s">
        <v>1399</v>
      </c>
      <c r="E20" s="364" t="s">
        <v>1400</v>
      </c>
      <c r="F20" s="364" t="s">
        <v>1393</v>
      </c>
      <c r="G20" s="364"/>
      <c r="H20" s="364"/>
      <c r="I20" s="364"/>
      <c r="J20" s="364"/>
      <c r="K20" s="360"/>
      <c r="L20" s="360"/>
      <c r="M20" s="360"/>
      <c r="N20" s="360"/>
      <c r="O20" s="360"/>
      <c r="P20" s="360"/>
      <c r="Q20" s="360"/>
    </row>
    <row r="21" spans="1:17" ht="25.5">
      <c r="A21" s="364">
        <v>1</v>
      </c>
      <c r="B21" s="363" t="s">
        <v>775</v>
      </c>
      <c r="C21" s="364" t="s">
        <v>1285</v>
      </c>
      <c r="D21" s="364" t="s">
        <v>1399</v>
      </c>
      <c r="E21" s="364" t="s">
        <v>1401</v>
      </c>
      <c r="F21" s="364" t="s">
        <v>1376</v>
      </c>
      <c r="G21" s="364"/>
      <c r="H21" s="364"/>
      <c r="I21" s="364"/>
      <c r="J21" s="364"/>
      <c r="K21" s="360"/>
      <c r="L21" s="360"/>
      <c r="M21" s="360"/>
      <c r="N21" s="360"/>
      <c r="O21" s="360"/>
      <c r="P21" s="360"/>
      <c r="Q21" s="360"/>
    </row>
    <row r="22" spans="1:17" ht="25.5">
      <c r="A22" s="364">
        <v>1</v>
      </c>
      <c r="B22" s="363">
        <v>18740</v>
      </c>
      <c r="C22" s="364" t="s">
        <v>1286</v>
      </c>
      <c r="D22" s="364" t="s">
        <v>1394</v>
      </c>
      <c r="E22" s="364" t="s">
        <v>1402</v>
      </c>
      <c r="F22" s="364" t="s">
        <v>1396</v>
      </c>
      <c r="G22" s="364"/>
      <c r="H22" s="364"/>
      <c r="I22" s="364"/>
      <c r="J22" s="364"/>
      <c r="K22" s="360"/>
      <c r="L22" s="360"/>
      <c r="M22" s="360"/>
      <c r="N22" s="360"/>
      <c r="O22" s="360"/>
      <c r="P22" s="360"/>
      <c r="Q22" s="360"/>
    </row>
    <row r="23" spans="1:17" ht="25.5">
      <c r="A23" s="364">
        <v>1</v>
      </c>
      <c r="B23" s="363">
        <v>18742</v>
      </c>
      <c r="C23" s="364" t="s">
        <v>1287</v>
      </c>
      <c r="D23" s="364" t="s">
        <v>1399</v>
      </c>
      <c r="E23" s="364" t="s">
        <v>1391</v>
      </c>
      <c r="F23" s="364" t="s">
        <v>1396</v>
      </c>
      <c r="G23" s="364"/>
      <c r="H23" s="364"/>
      <c r="I23" s="364"/>
      <c r="J23" s="364"/>
      <c r="K23" s="360"/>
      <c r="L23" s="360"/>
      <c r="M23" s="360"/>
      <c r="N23" s="360"/>
      <c r="O23" s="360"/>
      <c r="P23" s="360"/>
      <c r="Q23" s="360"/>
    </row>
    <row r="24" spans="1:17" ht="25.5">
      <c r="A24" s="364">
        <v>1</v>
      </c>
      <c r="B24" s="363">
        <v>18749</v>
      </c>
      <c r="C24" s="364" t="s">
        <v>1288</v>
      </c>
      <c r="D24" s="364" t="s">
        <v>1403</v>
      </c>
      <c r="E24" s="364" t="s">
        <v>1404</v>
      </c>
      <c r="F24" s="364" t="s">
        <v>1396</v>
      </c>
      <c r="G24" s="364"/>
      <c r="H24" s="364"/>
      <c r="I24" s="364"/>
      <c r="J24" s="364"/>
      <c r="K24" s="360"/>
      <c r="L24" s="360"/>
      <c r="M24" s="360"/>
      <c r="N24" s="360"/>
      <c r="O24" s="360"/>
      <c r="P24" s="360"/>
      <c r="Q24" s="360"/>
    </row>
    <row r="25" spans="1:17" ht="25.5">
      <c r="A25" s="364">
        <v>1</v>
      </c>
      <c r="B25" s="363">
        <v>18768</v>
      </c>
      <c r="C25" s="364" t="s">
        <v>1289</v>
      </c>
      <c r="D25" s="364" t="s">
        <v>1394</v>
      </c>
      <c r="E25" s="364" t="s">
        <v>1405</v>
      </c>
      <c r="F25" s="364" t="s">
        <v>1396</v>
      </c>
      <c r="G25" s="364"/>
      <c r="H25" s="364"/>
      <c r="I25" s="364"/>
      <c r="J25" s="364"/>
      <c r="K25" s="360"/>
      <c r="L25" s="360"/>
      <c r="M25" s="360"/>
      <c r="N25" s="360"/>
      <c r="O25" s="360"/>
      <c r="P25" s="360"/>
      <c r="Q25" s="360"/>
    </row>
    <row r="26" spans="1:17" ht="25.5">
      <c r="A26" s="364">
        <v>1</v>
      </c>
      <c r="B26" s="363">
        <v>18779</v>
      </c>
      <c r="C26" s="364" t="s">
        <v>1290</v>
      </c>
      <c r="D26" s="364" t="s">
        <v>1394</v>
      </c>
      <c r="E26" s="364" t="s">
        <v>1406</v>
      </c>
      <c r="F26" s="364" t="s">
        <v>1407</v>
      </c>
      <c r="G26" s="364"/>
      <c r="H26" s="364"/>
      <c r="I26" s="364"/>
      <c r="J26" s="364"/>
      <c r="K26" s="360"/>
      <c r="L26" s="360"/>
      <c r="M26" s="360"/>
      <c r="N26" s="360"/>
      <c r="O26" s="360"/>
      <c r="P26" s="360"/>
      <c r="Q26" s="360"/>
    </row>
    <row r="27" spans="1:17" ht="25.5">
      <c r="A27" s="364">
        <v>1</v>
      </c>
      <c r="B27" s="363">
        <v>18780</v>
      </c>
      <c r="C27" s="364" t="s">
        <v>1291</v>
      </c>
      <c r="D27" s="364" t="s">
        <v>1408</v>
      </c>
      <c r="E27" s="364" t="s">
        <v>1401</v>
      </c>
      <c r="F27" s="364" t="s">
        <v>1409</v>
      </c>
      <c r="G27" s="364"/>
      <c r="H27" s="364"/>
      <c r="I27" s="364"/>
      <c r="J27" s="364"/>
      <c r="K27" s="360"/>
      <c r="L27" s="360"/>
      <c r="M27" s="360"/>
      <c r="N27" s="360"/>
      <c r="O27" s="360"/>
      <c r="P27" s="360"/>
      <c r="Q27" s="360"/>
    </row>
    <row r="28" spans="1:17" ht="25.5">
      <c r="A28" s="364">
        <v>1</v>
      </c>
      <c r="B28" s="363">
        <v>18784</v>
      </c>
      <c r="C28" s="364" t="s">
        <v>1292</v>
      </c>
      <c r="D28" s="364" t="s">
        <v>1394</v>
      </c>
      <c r="E28" s="364" t="s">
        <v>163</v>
      </c>
      <c r="F28" s="364" t="s">
        <v>1376</v>
      </c>
      <c r="G28" s="364"/>
      <c r="H28" s="364"/>
      <c r="I28" s="364"/>
      <c r="J28" s="364"/>
      <c r="K28" s="360"/>
      <c r="L28" s="360"/>
      <c r="M28" s="360"/>
      <c r="N28" s="360"/>
      <c r="O28" s="360"/>
      <c r="P28" s="360"/>
      <c r="Q28" s="360"/>
    </row>
    <row r="29" spans="1:17" ht="25.5">
      <c r="A29" s="364">
        <v>1</v>
      </c>
      <c r="B29" s="363">
        <v>18796</v>
      </c>
      <c r="C29" s="364" t="s">
        <v>1293</v>
      </c>
      <c r="D29" s="364" t="s">
        <v>66</v>
      </c>
      <c r="E29" s="364" t="s">
        <v>1391</v>
      </c>
      <c r="F29" s="364" t="s">
        <v>1396</v>
      </c>
      <c r="G29" s="364"/>
      <c r="H29" s="364"/>
      <c r="I29" s="364"/>
      <c r="J29" s="364"/>
      <c r="K29" s="360"/>
      <c r="L29" s="360"/>
      <c r="M29" s="360"/>
      <c r="N29" s="360"/>
      <c r="O29" s="360"/>
      <c r="P29" s="360"/>
      <c r="Q29" s="360"/>
    </row>
    <row r="30" spans="1:17" ht="25.5">
      <c r="A30" s="364">
        <v>1</v>
      </c>
      <c r="B30" s="363">
        <v>18797</v>
      </c>
      <c r="C30" s="364" t="s">
        <v>1294</v>
      </c>
      <c r="D30" s="364" t="s">
        <v>1399</v>
      </c>
      <c r="E30" s="364" t="s">
        <v>67</v>
      </c>
      <c r="F30" s="364" t="s">
        <v>1396</v>
      </c>
      <c r="G30" s="364"/>
      <c r="H30" s="364"/>
      <c r="I30" s="364"/>
      <c r="J30" s="364"/>
      <c r="K30" s="360"/>
      <c r="L30" s="360"/>
      <c r="M30" s="360"/>
      <c r="N30" s="360"/>
      <c r="O30" s="360"/>
      <c r="P30" s="360"/>
      <c r="Q30" s="360"/>
    </row>
    <row r="31" spans="1:17" ht="25.5">
      <c r="A31" s="364">
        <v>1</v>
      </c>
      <c r="B31" s="363">
        <v>18799</v>
      </c>
      <c r="C31" s="364" t="s">
        <v>1295</v>
      </c>
      <c r="D31" s="364" t="s">
        <v>1408</v>
      </c>
      <c r="E31" s="364" t="s">
        <v>1402</v>
      </c>
      <c r="F31" s="364" t="s">
        <v>1396</v>
      </c>
      <c r="G31" s="364"/>
      <c r="H31" s="364"/>
      <c r="I31" s="364"/>
      <c r="J31" s="364"/>
      <c r="K31" s="360"/>
      <c r="L31" s="360"/>
      <c r="M31" s="360"/>
      <c r="N31" s="360"/>
      <c r="O31" s="360"/>
      <c r="P31" s="360"/>
      <c r="Q31" s="360"/>
    </row>
    <row r="32" spans="1:17" ht="25.5">
      <c r="A32" s="364">
        <v>1</v>
      </c>
      <c r="B32" s="363">
        <v>18801</v>
      </c>
      <c r="C32" s="364" t="s">
        <v>1296</v>
      </c>
      <c r="D32" s="364" t="s">
        <v>1399</v>
      </c>
      <c r="E32" s="364" t="s">
        <v>1391</v>
      </c>
      <c r="F32" s="364" t="s">
        <v>1396</v>
      </c>
      <c r="G32" s="364"/>
      <c r="H32" s="364"/>
      <c r="I32" s="364"/>
      <c r="J32" s="364"/>
      <c r="K32" s="360"/>
      <c r="L32" s="360"/>
      <c r="M32" s="360"/>
      <c r="N32" s="360"/>
      <c r="O32" s="360"/>
      <c r="P32" s="360"/>
      <c r="Q32" s="360"/>
    </row>
    <row r="33" spans="1:17" ht="25.5">
      <c r="A33" s="364">
        <v>1</v>
      </c>
      <c r="B33" s="363">
        <v>18802</v>
      </c>
      <c r="C33" s="364" t="s">
        <v>1297</v>
      </c>
      <c r="D33" s="364" t="s">
        <v>1399</v>
      </c>
      <c r="E33" s="364" t="s">
        <v>68</v>
      </c>
      <c r="F33" s="364" t="s">
        <v>1376</v>
      </c>
      <c r="G33" s="364"/>
      <c r="H33" s="364"/>
      <c r="I33" s="364"/>
      <c r="J33" s="364"/>
      <c r="K33" s="360"/>
      <c r="L33" s="360"/>
      <c r="M33" s="360"/>
      <c r="N33" s="360"/>
      <c r="O33" s="360"/>
      <c r="P33" s="360"/>
      <c r="Q33" s="360"/>
    </row>
    <row r="34" spans="1:17" ht="25.5">
      <c r="A34" s="364">
        <v>1</v>
      </c>
      <c r="B34" s="363">
        <v>18804</v>
      </c>
      <c r="C34" s="364" t="s">
        <v>1298</v>
      </c>
      <c r="D34" s="364" t="s">
        <v>1408</v>
      </c>
      <c r="E34" s="364" t="s">
        <v>1115</v>
      </c>
      <c r="F34" s="364" t="s">
        <v>1376</v>
      </c>
      <c r="G34" s="364"/>
      <c r="H34" s="364"/>
      <c r="I34" s="364"/>
      <c r="J34" s="364"/>
      <c r="K34" s="360"/>
      <c r="L34" s="360"/>
      <c r="M34" s="360"/>
      <c r="N34" s="360"/>
      <c r="O34" s="360"/>
      <c r="P34" s="360"/>
      <c r="Q34" s="360"/>
    </row>
    <row r="35" spans="1:17" ht="25.5">
      <c r="A35" s="364">
        <v>1</v>
      </c>
      <c r="B35" s="363">
        <v>18805</v>
      </c>
      <c r="C35" s="364" t="s">
        <v>1303</v>
      </c>
      <c r="D35" s="364" t="s">
        <v>69</v>
      </c>
      <c r="E35" s="364" t="s">
        <v>1117</v>
      </c>
      <c r="F35" s="364" t="s">
        <v>1376</v>
      </c>
      <c r="G35" s="364"/>
      <c r="H35" s="364"/>
      <c r="I35" s="364"/>
      <c r="J35" s="364"/>
      <c r="K35" s="360"/>
      <c r="L35" s="360"/>
      <c r="M35" s="360"/>
      <c r="N35" s="360"/>
      <c r="O35" s="360"/>
      <c r="P35" s="360"/>
      <c r="Q35" s="360"/>
    </row>
    <row r="36" spans="1:17" ht="12.75">
      <c r="A36" s="364">
        <v>1</v>
      </c>
      <c r="B36" s="363">
        <v>18817</v>
      </c>
      <c r="C36" s="364" t="s">
        <v>1299</v>
      </c>
      <c r="D36" s="364" t="s">
        <v>70</v>
      </c>
      <c r="E36" s="364" t="s">
        <v>1401</v>
      </c>
      <c r="F36" s="364" t="s">
        <v>1376</v>
      </c>
      <c r="G36" s="364"/>
      <c r="H36" s="364"/>
      <c r="I36" s="364"/>
      <c r="J36" s="364"/>
      <c r="K36" s="360"/>
      <c r="L36" s="360"/>
      <c r="M36" s="360"/>
      <c r="N36" s="360"/>
      <c r="O36" s="360"/>
      <c r="P36" s="360"/>
      <c r="Q36" s="360"/>
    </row>
    <row r="37" spans="1:17" ht="25.5">
      <c r="A37" s="364">
        <v>1</v>
      </c>
      <c r="B37" s="363" t="s">
        <v>775</v>
      </c>
      <c r="C37" s="364" t="s">
        <v>1300</v>
      </c>
      <c r="D37" s="364" t="s">
        <v>70</v>
      </c>
      <c r="E37" s="364" t="s">
        <v>1401</v>
      </c>
      <c r="F37" s="364" t="s">
        <v>1396</v>
      </c>
      <c r="G37" s="364"/>
      <c r="H37" s="364"/>
      <c r="I37" s="364"/>
      <c r="J37" s="364"/>
      <c r="K37" s="360"/>
      <c r="L37" s="360"/>
      <c r="M37" s="360"/>
      <c r="N37" s="360"/>
      <c r="O37" s="360"/>
      <c r="P37" s="360"/>
      <c r="Q37" s="360"/>
    </row>
    <row r="38" spans="1:17" ht="25.5">
      <c r="A38" s="364">
        <v>1</v>
      </c>
      <c r="B38" s="363">
        <v>18820</v>
      </c>
      <c r="C38" s="364" t="s">
        <v>1301</v>
      </c>
      <c r="D38" s="364" t="s">
        <v>1394</v>
      </c>
      <c r="E38" s="364" t="s">
        <v>72</v>
      </c>
      <c r="F38" s="364" t="s">
        <v>73</v>
      </c>
      <c r="G38" s="364"/>
      <c r="H38" s="364"/>
      <c r="I38" s="364"/>
      <c r="J38" s="364"/>
      <c r="K38" s="360"/>
      <c r="L38" s="360"/>
      <c r="M38" s="360"/>
      <c r="N38" s="360"/>
      <c r="O38" s="360"/>
      <c r="P38" s="360"/>
      <c r="Q38" s="360"/>
    </row>
    <row r="39" spans="1:17" ht="25.5">
      <c r="A39" s="364">
        <v>1</v>
      </c>
      <c r="B39" s="363" t="s">
        <v>775</v>
      </c>
      <c r="C39" s="364" t="s">
        <v>1302</v>
      </c>
      <c r="D39" s="364" t="s">
        <v>1399</v>
      </c>
      <c r="E39" s="364" t="s">
        <v>74</v>
      </c>
      <c r="F39" s="364" t="s">
        <v>75</v>
      </c>
      <c r="G39" s="377"/>
      <c r="H39" s="364"/>
      <c r="I39" s="364"/>
      <c r="J39" s="364"/>
      <c r="K39" s="360"/>
      <c r="L39" s="360"/>
      <c r="M39" s="360"/>
      <c r="N39" s="360"/>
      <c r="O39" s="360"/>
      <c r="P39" s="360"/>
      <c r="Q39" s="360"/>
    </row>
    <row r="40" spans="1:17" ht="12.75">
      <c r="A40" s="364">
        <v>1</v>
      </c>
      <c r="B40" s="363">
        <v>18858</v>
      </c>
      <c r="C40" s="364" t="s">
        <v>1305</v>
      </c>
      <c r="D40" s="364" t="s">
        <v>1408</v>
      </c>
      <c r="E40" s="364" t="s">
        <v>1354</v>
      </c>
      <c r="F40" s="364" t="s">
        <v>1393</v>
      </c>
      <c r="M40" s="360"/>
      <c r="N40" s="360"/>
      <c r="O40" s="360"/>
      <c r="P40" s="360"/>
      <c r="Q40" s="360"/>
    </row>
    <row r="41" spans="1:17" ht="25.5">
      <c r="A41" s="364">
        <v>1</v>
      </c>
      <c r="B41" s="363">
        <v>18859</v>
      </c>
      <c r="C41" s="364" t="s">
        <v>1304</v>
      </c>
      <c r="D41" s="364" t="s">
        <v>1408</v>
      </c>
      <c r="E41" s="364" t="s">
        <v>517</v>
      </c>
      <c r="F41" s="364" t="s">
        <v>1396</v>
      </c>
      <c r="G41" s="364"/>
      <c r="H41" s="364"/>
      <c r="I41" s="364"/>
      <c r="J41" s="364"/>
      <c r="K41" s="360"/>
      <c r="L41" s="360"/>
      <c r="M41" s="360"/>
      <c r="N41" s="360"/>
      <c r="O41" s="360"/>
      <c r="P41" s="360"/>
      <c r="Q41" s="360"/>
    </row>
    <row r="42" spans="1:17" ht="25.5">
      <c r="A42" s="364">
        <v>1</v>
      </c>
      <c r="B42" s="363" t="s">
        <v>775</v>
      </c>
      <c r="C42" s="364" t="s">
        <v>1306</v>
      </c>
      <c r="D42" s="364" t="s">
        <v>1408</v>
      </c>
      <c r="E42" s="364" t="s">
        <v>76</v>
      </c>
      <c r="F42" s="364" t="s">
        <v>1396</v>
      </c>
      <c r="G42" s="364"/>
      <c r="H42" s="364"/>
      <c r="I42" s="364"/>
      <c r="J42" s="364"/>
      <c r="K42" s="360"/>
      <c r="L42" s="360"/>
      <c r="M42" s="360"/>
      <c r="N42" s="360"/>
      <c r="O42" s="360"/>
      <c r="P42" s="360"/>
      <c r="Q42" s="360"/>
    </row>
    <row r="43" spans="1:17" ht="25.5">
      <c r="A43" s="364">
        <v>1</v>
      </c>
      <c r="B43" s="363">
        <v>18864</v>
      </c>
      <c r="C43" s="364" t="s">
        <v>1307</v>
      </c>
      <c r="D43" s="364" t="s">
        <v>70</v>
      </c>
      <c r="E43" s="364" t="s">
        <v>79</v>
      </c>
      <c r="F43" s="364" t="s">
        <v>1407</v>
      </c>
      <c r="G43" s="364"/>
      <c r="H43" s="364"/>
      <c r="I43" s="364"/>
      <c r="J43" s="364"/>
      <c r="K43" s="360"/>
      <c r="L43" s="360"/>
      <c r="M43" s="360"/>
      <c r="N43" s="360"/>
      <c r="O43" s="360"/>
      <c r="P43" s="360"/>
      <c r="Q43" s="360"/>
    </row>
    <row r="44" spans="1:17" ht="25.5">
      <c r="A44" s="364">
        <v>1</v>
      </c>
      <c r="B44" s="363" t="s">
        <v>775</v>
      </c>
      <c r="C44" s="364" t="s">
        <v>1308</v>
      </c>
      <c r="D44" s="364" t="s">
        <v>70</v>
      </c>
      <c r="E44" s="364" t="s">
        <v>79</v>
      </c>
      <c r="F44" s="364" t="s">
        <v>1396</v>
      </c>
      <c r="G44" s="364"/>
      <c r="H44" s="364"/>
      <c r="I44" s="364"/>
      <c r="J44" s="364"/>
      <c r="K44" s="360"/>
      <c r="L44" s="360"/>
      <c r="M44" s="360"/>
      <c r="N44" s="360"/>
      <c r="O44" s="360"/>
      <c r="P44" s="360"/>
      <c r="Q44" s="360"/>
    </row>
    <row r="45" spans="1:17" ht="12.75">
      <c r="A45" s="364">
        <v>1</v>
      </c>
      <c r="B45" s="363">
        <v>18873</v>
      </c>
      <c r="C45" s="364" t="s">
        <v>80</v>
      </c>
      <c r="D45" s="364" t="s">
        <v>1408</v>
      </c>
      <c r="E45" s="364" t="s">
        <v>1401</v>
      </c>
      <c r="F45" s="364" t="s">
        <v>1376</v>
      </c>
      <c r="G45" s="364"/>
      <c r="H45" s="364"/>
      <c r="I45" s="364"/>
      <c r="J45" s="364"/>
      <c r="K45" s="360"/>
      <c r="L45" s="360"/>
      <c r="M45" s="360"/>
      <c r="N45" s="360"/>
      <c r="O45" s="360"/>
      <c r="P45" s="360"/>
      <c r="Q45" s="360"/>
    </row>
    <row r="46" spans="1:17" ht="12.75">
      <c r="A46" s="364">
        <v>1</v>
      </c>
      <c r="B46" s="363" t="s">
        <v>775</v>
      </c>
      <c r="C46" s="364" t="s">
        <v>81</v>
      </c>
      <c r="D46" s="364" t="s">
        <v>1408</v>
      </c>
      <c r="E46" s="364" t="s">
        <v>1401</v>
      </c>
      <c r="F46" s="364" t="s">
        <v>1376</v>
      </c>
      <c r="G46" s="364"/>
      <c r="H46" s="364"/>
      <c r="I46" s="364"/>
      <c r="J46" s="364"/>
      <c r="K46" s="360"/>
      <c r="L46" s="360"/>
      <c r="M46" s="360"/>
      <c r="N46" s="360"/>
      <c r="O46" s="360"/>
      <c r="P46" s="360"/>
      <c r="Q46" s="360"/>
    </row>
    <row r="47" spans="1:17" ht="25.5">
      <c r="A47" s="364">
        <v>1</v>
      </c>
      <c r="B47" s="363">
        <v>18880</v>
      </c>
      <c r="C47" s="364" t="s">
        <v>82</v>
      </c>
      <c r="D47" s="364" t="s">
        <v>1394</v>
      </c>
      <c r="E47" s="364" t="s">
        <v>1406</v>
      </c>
      <c r="F47" s="364" t="s">
        <v>1396</v>
      </c>
      <c r="G47" s="364"/>
      <c r="H47" s="364"/>
      <c r="I47" s="364"/>
      <c r="J47" s="364"/>
      <c r="K47" s="360"/>
      <c r="L47" s="360"/>
      <c r="M47" s="360"/>
      <c r="N47" s="360"/>
      <c r="O47" s="360"/>
      <c r="P47" s="360"/>
      <c r="Q47" s="360"/>
    </row>
    <row r="48" spans="1:17" ht="25.5">
      <c r="A48" s="364">
        <v>1</v>
      </c>
      <c r="B48" s="363">
        <v>18882</v>
      </c>
      <c r="C48" s="364" t="s">
        <v>83</v>
      </c>
      <c r="D48" s="364" t="s">
        <v>69</v>
      </c>
      <c r="E48" s="364" t="s">
        <v>84</v>
      </c>
      <c r="F48" s="364" t="s">
        <v>1396</v>
      </c>
      <c r="G48" s="364"/>
      <c r="H48" s="364"/>
      <c r="I48" s="364"/>
      <c r="J48" s="364"/>
      <c r="K48" s="360"/>
      <c r="L48" s="360"/>
      <c r="M48" s="360"/>
      <c r="N48" s="360"/>
      <c r="O48" s="360"/>
      <c r="P48" s="360"/>
      <c r="Q48" s="360"/>
    </row>
    <row r="49" spans="1:17" ht="25.5">
      <c r="A49" s="364">
        <v>1</v>
      </c>
      <c r="B49" s="363">
        <v>18890</v>
      </c>
      <c r="C49" s="364" t="s">
        <v>85</v>
      </c>
      <c r="D49" s="364" t="s">
        <v>70</v>
      </c>
      <c r="E49" s="364" t="s">
        <v>86</v>
      </c>
      <c r="F49" s="364" t="s">
        <v>1396</v>
      </c>
      <c r="G49" s="364"/>
      <c r="H49" s="364"/>
      <c r="I49" s="364"/>
      <c r="J49" s="364"/>
      <c r="K49" s="360"/>
      <c r="L49" s="360"/>
      <c r="M49" s="360"/>
      <c r="N49" s="360"/>
      <c r="O49" s="360"/>
      <c r="P49" s="360"/>
      <c r="Q49" s="360"/>
    </row>
    <row r="50" spans="1:17" ht="25.5">
      <c r="A50" s="364">
        <v>1</v>
      </c>
      <c r="B50" s="363">
        <v>18902</v>
      </c>
      <c r="C50" s="364" t="s">
        <v>71</v>
      </c>
      <c r="D50" s="364" t="s">
        <v>70</v>
      </c>
      <c r="E50" s="364" t="s">
        <v>87</v>
      </c>
      <c r="F50" s="364" t="s">
        <v>1396</v>
      </c>
      <c r="G50" s="364"/>
      <c r="H50" s="364"/>
      <c r="I50" s="364"/>
      <c r="J50" s="364"/>
      <c r="K50" s="360"/>
      <c r="L50" s="360"/>
      <c r="M50" s="360"/>
      <c r="N50" s="360"/>
      <c r="O50" s="360"/>
      <c r="P50" s="360"/>
      <c r="Q50" s="360"/>
    </row>
    <row r="51" spans="1:17" ht="25.5">
      <c r="A51" s="364">
        <v>1</v>
      </c>
      <c r="B51" s="363">
        <v>18903</v>
      </c>
      <c r="C51" s="364" t="s">
        <v>88</v>
      </c>
      <c r="D51" s="364" t="s">
        <v>70</v>
      </c>
      <c r="E51" s="364" t="s">
        <v>1401</v>
      </c>
      <c r="F51" s="364" t="s">
        <v>1396</v>
      </c>
      <c r="G51" s="364"/>
      <c r="H51" s="364"/>
      <c r="I51" s="364"/>
      <c r="J51" s="364"/>
      <c r="K51" s="360"/>
      <c r="L51" s="360"/>
      <c r="M51" s="360"/>
      <c r="N51" s="360"/>
      <c r="O51" s="360"/>
      <c r="P51" s="360"/>
      <c r="Q51" s="360"/>
    </row>
    <row r="52" spans="1:17" ht="12.75">
      <c r="A52" s="364">
        <v>1</v>
      </c>
      <c r="B52" s="363" t="s">
        <v>775</v>
      </c>
      <c r="C52" s="364" t="s">
        <v>89</v>
      </c>
      <c r="D52" s="364" t="s">
        <v>69</v>
      </c>
      <c r="E52" s="364" t="s">
        <v>76</v>
      </c>
      <c r="F52" s="364" t="s">
        <v>1376</v>
      </c>
      <c r="G52" s="364"/>
      <c r="H52" s="364"/>
      <c r="I52" s="364"/>
      <c r="J52" s="364"/>
      <c r="K52" s="360"/>
      <c r="L52" s="360"/>
      <c r="M52" s="360"/>
      <c r="N52" s="360"/>
      <c r="O52" s="360"/>
      <c r="P52" s="360"/>
      <c r="Q52" s="360"/>
    </row>
    <row r="53" spans="1:17" ht="25.5">
      <c r="A53" s="364">
        <v>1</v>
      </c>
      <c r="B53" s="363">
        <v>18913</v>
      </c>
      <c r="C53" s="364" t="s">
        <v>90</v>
      </c>
      <c r="D53" s="364" t="s">
        <v>1408</v>
      </c>
      <c r="E53" s="364" t="s">
        <v>1401</v>
      </c>
      <c r="F53" s="364" t="s">
        <v>1396</v>
      </c>
      <c r="G53" s="364"/>
      <c r="H53" s="364"/>
      <c r="I53" s="364"/>
      <c r="J53" s="364"/>
      <c r="K53" s="360"/>
      <c r="L53" s="360"/>
      <c r="M53" s="360"/>
      <c r="N53" s="360"/>
      <c r="O53" s="360"/>
      <c r="P53" s="360"/>
      <c r="Q53" s="360"/>
    </row>
    <row r="54" spans="1:17" ht="12.75">
      <c r="A54" s="364">
        <v>1</v>
      </c>
      <c r="B54" s="363">
        <v>18924</v>
      </c>
      <c r="C54" s="364" t="s">
        <v>91</v>
      </c>
      <c r="D54" s="364" t="s">
        <v>70</v>
      </c>
      <c r="E54" s="364" t="s">
        <v>1401</v>
      </c>
      <c r="F54" s="364" t="s">
        <v>1376</v>
      </c>
      <c r="G54" s="364"/>
      <c r="H54" s="364"/>
      <c r="I54" s="364"/>
      <c r="J54" s="364"/>
      <c r="K54" s="360"/>
      <c r="L54" s="360"/>
      <c r="M54" s="360"/>
      <c r="N54" s="360"/>
      <c r="O54" s="360"/>
      <c r="P54" s="360"/>
      <c r="Q54" s="360"/>
    </row>
    <row r="55" spans="1:17" ht="25.5">
      <c r="A55" s="364">
        <v>1</v>
      </c>
      <c r="B55" s="363">
        <v>18925</v>
      </c>
      <c r="C55" s="364" t="s">
        <v>92</v>
      </c>
      <c r="D55" s="364" t="s">
        <v>70</v>
      </c>
      <c r="E55" s="364" t="s">
        <v>93</v>
      </c>
      <c r="F55" s="364" t="s">
        <v>1396</v>
      </c>
      <c r="G55" s="364"/>
      <c r="H55" s="364"/>
      <c r="I55" s="364"/>
      <c r="J55" s="364"/>
      <c r="K55" s="360"/>
      <c r="L55" s="360"/>
      <c r="M55" s="360"/>
      <c r="N55" s="360"/>
      <c r="O55" s="360"/>
      <c r="P55" s="360"/>
      <c r="Q55" s="360"/>
    </row>
    <row r="56" spans="1:17" ht="25.5">
      <c r="A56" s="364">
        <v>1</v>
      </c>
      <c r="B56" s="363">
        <v>18927</v>
      </c>
      <c r="C56" s="364" t="s">
        <v>94</v>
      </c>
      <c r="D56" s="364" t="s">
        <v>1394</v>
      </c>
      <c r="E56" s="364" t="s">
        <v>518</v>
      </c>
      <c r="F56" s="364" t="s">
        <v>1376</v>
      </c>
      <c r="G56" s="364"/>
      <c r="H56" s="364"/>
      <c r="I56" s="364"/>
      <c r="J56" s="364"/>
      <c r="K56" s="360"/>
      <c r="L56" s="360"/>
      <c r="M56" s="360"/>
      <c r="N56" s="360"/>
      <c r="O56" s="360"/>
      <c r="P56" s="360"/>
      <c r="Q56" s="360"/>
    </row>
    <row r="57" spans="1:17" ht="25.5">
      <c r="A57" s="364">
        <v>1</v>
      </c>
      <c r="B57" s="363" t="s">
        <v>775</v>
      </c>
      <c r="C57" s="364" t="s">
        <v>95</v>
      </c>
      <c r="D57" s="364" t="s">
        <v>69</v>
      </c>
      <c r="E57" s="364" t="s">
        <v>87</v>
      </c>
      <c r="F57" s="364" t="s">
        <v>1396</v>
      </c>
      <c r="G57" s="364"/>
      <c r="H57" s="364"/>
      <c r="I57" s="364"/>
      <c r="J57" s="364"/>
      <c r="K57" s="360"/>
      <c r="L57" s="360"/>
      <c r="M57" s="360"/>
      <c r="N57" s="360"/>
      <c r="O57" s="360"/>
      <c r="P57" s="360"/>
      <c r="Q57" s="360"/>
    </row>
    <row r="58" spans="1:17" ht="12.75">
      <c r="A58" s="364">
        <v>1</v>
      </c>
      <c r="B58" s="363">
        <v>18934</v>
      </c>
      <c r="C58" s="364" t="s">
        <v>96</v>
      </c>
      <c r="D58" s="364" t="s">
        <v>1408</v>
      </c>
      <c r="E58" s="364" t="s">
        <v>1401</v>
      </c>
      <c r="F58" s="364" t="s">
        <v>1376</v>
      </c>
      <c r="G58" s="364"/>
      <c r="H58" s="364"/>
      <c r="I58" s="364"/>
      <c r="J58" s="364"/>
      <c r="K58" s="360"/>
      <c r="L58" s="360"/>
      <c r="M58" s="360"/>
      <c r="N58" s="360"/>
      <c r="O58" s="360"/>
      <c r="P58" s="360"/>
      <c r="Q58" s="360"/>
    </row>
    <row r="59" spans="1:17" ht="25.5">
      <c r="A59" s="364">
        <v>1</v>
      </c>
      <c r="B59" s="363">
        <v>18936</v>
      </c>
      <c r="C59" s="364" t="s">
        <v>97</v>
      </c>
      <c r="D59" s="364" t="s">
        <v>70</v>
      </c>
      <c r="E59" s="364" t="s">
        <v>1406</v>
      </c>
      <c r="F59" s="364" t="s">
        <v>1396</v>
      </c>
      <c r="G59" s="364"/>
      <c r="H59" s="364"/>
      <c r="I59" s="364"/>
      <c r="J59" s="364"/>
      <c r="K59" s="360"/>
      <c r="L59" s="360"/>
      <c r="M59" s="360"/>
      <c r="N59" s="360"/>
      <c r="O59" s="360"/>
      <c r="P59" s="360"/>
      <c r="Q59" s="360"/>
    </row>
    <row r="60" spans="1:17" ht="25.5">
      <c r="A60" s="364">
        <v>1</v>
      </c>
      <c r="B60" s="363" t="s">
        <v>775</v>
      </c>
      <c r="C60" s="364" t="s">
        <v>98</v>
      </c>
      <c r="D60" s="364" t="s">
        <v>70</v>
      </c>
      <c r="E60" s="364" t="s">
        <v>1401</v>
      </c>
      <c r="F60" s="364" t="s">
        <v>73</v>
      </c>
      <c r="G60" s="364"/>
      <c r="H60" s="364"/>
      <c r="I60" s="364"/>
      <c r="J60" s="364"/>
      <c r="K60" s="360"/>
      <c r="L60" s="360"/>
      <c r="M60" s="360"/>
      <c r="N60" s="360"/>
      <c r="O60" s="360"/>
      <c r="P60" s="360"/>
      <c r="Q60" s="360"/>
    </row>
    <row r="61" spans="1:17" ht="25.5">
      <c r="A61" s="364">
        <v>1</v>
      </c>
      <c r="B61" s="363">
        <v>18940</v>
      </c>
      <c r="C61" s="364" t="s">
        <v>77</v>
      </c>
      <c r="D61" s="364" t="s">
        <v>1408</v>
      </c>
      <c r="E61" s="364" t="s">
        <v>1406</v>
      </c>
      <c r="F61" s="364" t="s">
        <v>1396</v>
      </c>
      <c r="G61" s="364"/>
      <c r="H61" s="364"/>
      <c r="I61" s="364"/>
      <c r="J61" s="364"/>
      <c r="K61" s="360"/>
      <c r="L61" s="360"/>
      <c r="M61" s="360"/>
      <c r="N61" s="360"/>
      <c r="O61" s="360"/>
      <c r="P61" s="360"/>
      <c r="Q61" s="360"/>
    </row>
    <row r="62" spans="1:17" ht="12.75">
      <c r="A62" s="364">
        <v>1</v>
      </c>
      <c r="B62" s="363" t="s">
        <v>775</v>
      </c>
      <c r="C62" s="364" t="s">
        <v>100</v>
      </c>
      <c r="D62" s="364" t="s">
        <v>1394</v>
      </c>
      <c r="E62" s="364" t="s">
        <v>1401</v>
      </c>
      <c r="F62" s="364" t="s">
        <v>1376</v>
      </c>
      <c r="G62" s="364"/>
      <c r="H62" s="364"/>
      <c r="I62" s="364"/>
      <c r="J62" s="364"/>
      <c r="K62" s="360"/>
      <c r="L62" s="360"/>
      <c r="M62" s="360"/>
      <c r="N62" s="360"/>
      <c r="O62" s="360"/>
      <c r="P62" s="360"/>
      <c r="Q62" s="360"/>
    </row>
    <row r="63" spans="1:17" ht="25.5">
      <c r="A63" s="364">
        <v>1</v>
      </c>
      <c r="B63" s="363">
        <v>18958</v>
      </c>
      <c r="C63" s="364" t="s">
        <v>101</v>
      </c>
      <c r="D63" s="364" t="s">
        <v>70</v>
      </c>
      <c r="E63" s="364" t="s">
        <v>102</v>
      </c>
      <c r="F63" s="364" t="s">
        <v>1396</v>
      </c>
      <c r="G63" s="364"/>
      <c r="H63" s="364"/>
      <c r="I63" s="364"/>
      <c r="J63" s="364"/>
      <c r="K63" s="360"/>
      <c r="L63" s="360"/>
      <c r="M63" s="360"/>
      <c r="N63" s="360"/>
      <c r="O63" s="360"/>
      <c r="P63" s="360"/>
      <c r="Q63" s="360"/>
    </row>
    <row r="64" spans="1:17" ht="25.5">
      <c r="A64" s="364">
        <v>1</v>
      </c>
      <c r="B64" s="363">
        <v>18959</v>
      </c>
      <c r="C64" s="364" t="s">
        <v>103</v>
      </c>
      <c r="D64" s="364" t="s">
        <v>1399</v>
      </c>
      <c r="E64" s="364" t="s">
        <v>1401</v>
      </c>
      <c r="F64" s="364" t="s">
        <v>1396</v>
      </c>
      <c r="G64" s="364"/>
      <c r="H64" s="364"/>
      <c r="I64" s="364"/>
      <c r="J64" s="364"/>
      <c r="K64" s="360"/>
      <c r="L64" s="360"/>
      <c r="M64" s="360"/>
      <c r="N64" s="360"/>
      <c r="O64" s="360"/>
      <c r="P64" s="360"/>
      <c r="Q64" s="360"/>
    </row>
    <row r="65" spans="1:17" ht="25.5">
      <c r="A65" s="364">
        <v>1</v>
      </c>
      <c r="B65" s="363" t="s">
        <v>775</v>
      </c>
      <c r="C65" s="364" t="s">
        <v>104</v>
      </c>
      <c r="D65" s="364" t="s">
        <v>1399</v>
      </c>
      <c r="E65" s="364" t="s">
        <v>1401</v>
      </c>
      <c r="F65" s="364" t="s">
        <v>1396</v>
      </c>
      <c r="G65" s="364"/>
      <c r="H65" s="364"/>
      <c r="I65" s="364"/>
      <c r="J65" s="364"/>
      <c r="K65" s="360"/>
      <c r="L65" s="360"/>
      <c r="M65" s="360"/>
      <c r="N65" s="360"/>
      <c r="O65" s="360"/>
      <c r="P65" s="360"/>
      <c r="Q65" s="360"/>
    </row>
    <row r="66" spans="1:17" ht="25.5">
      <c r="A66" s="364">
        <v>1</v>
      </c>
      <c r="B66" s="363">
        <v>18960</v>
      </c>
      <c r="C66" s="364" t="s">
        <v>105</v>
      </c>
      <c r="D66" s="364" t="s">
        <v>1394</v>
      </c>
      <c r="E66" s="364" t="s">
        <v>1401</v>
      </c>
      <c r="F66" s="364" t="s">
        <v>1396</v>
      </c>
      <c r="G66" s="364"/>
      <c r="H66" s="364"/>
      <c r="I66" s="364"/>
      <c r="J66" s="364"/>
      <c r="K66" s="360"/>
      <c r="L66" s="360"/>
      <c r="M66" s="360"/>
      <c r="N66" s="360"/>
      <c r="O66" s="360"/>
      <c r="P66" s="360"/>
      <c r="Q66" s="360"/>
    </row>
    <row r="67" spans="1:17" ht="25.5">
      <c r="A67" s="364">
        <v>1</v>
      </c>
      <c r="B67" s="363" t="s">
        <v>775</v>
      </c>
      <c r="C67" s="364" t="s">
        <v>106</v>
      </c>
      <c r="D67" s="364" t="s">
        <v>70</v>
      </c>
      <c r="E67" s="364" t="s">
        <v>93</v>
      </c>
      <c r="F67" s="364" t="s">
        <v>1407</v>
      </c>
      <c r="G67" s="364"/>
      <c r="H67" s="364"/>
      <c r="I67" s="364"/>
      <c r="J67" s="364"/>
      <c r="K67" s="360"/>
      <c r="L67" s="360"/>
      <c r="M67" s="360"/>
      <c r="N67" s="360"/>
      <c r="O67" s="360"/>
      <c r="P67" s="360"/>
      <c r="Q67" s="360"/>
    </row>
    <row r="68" spans="1:17" ht="12.75">
      <c r="A68" s="364">
        <v>1</v>
      </c>
      <c r="B68" s="363">
        <v>18967</v>
      </c>
      <c r="C68" s="364" t="s">
        <v>107</v>
      </c>
      <c r="D68" s="364" t="s">
        <v>1394</v>
      </c>
      <c r="E68" s="364" t="s">
        <v>1401</v>
      </c>
      <c r="F68" s="364" t="s">
        <v>1376</v>
      </c>
      <c r="G68" s="364"/>
      <c r="H68" s="364"/>
      <c r="I68" s="364"/>
      <c r="J68" s="364"/>
      <c r="K68" s="360"/>
      <c r="L68" s="360"/>
      <c r="M68" s="360"/>
      <c r="N68" s="360"/>
      <c r="O68" s="360"/>
      <c r="P68" s="360"/>
      <c r="Q68" s="360"/>
    </row>
    <row r="69" spans="1:17" ht="25.5">
      <c r="A69" s="364">
        <v>1</v>
      </c>
      <c r="B69" s="363" t="s">
        <v>775</v>
      </c>
      <c r="C69" s="364" t="s">
        <v>108</v>
      </c>
      <c r="D69" s="364" t="s">
        <v>1408</v>
      </c>
      <c r="E69" s="364" t="s">
        <v>109</v>
      </c>
      <c r="F69" s="364" t="s">
        <v>1407</v>
      </c>
      <c r="G69" s="364"/>
      <c r="H69" s="364"/>
      <c r="I69" s="364"/>
      <c r="J69" s="364"/>
      <c r="K69" s="360"/>
      <c r="L69" s="360"/>
      <c r="M69" s="360"/>
      <c r="N69" s="360"/>
      <c r="O69" s="360"/>
      <c r="P69" s="360"/>
      <c r="Q69" s="360"/>
    </row>
    <row r="70" spans="1:17" ht="25.5">
      <c r="A70" s="364">
        <v>1</v>
      </c>
      <c r="B70" s="363">
        <v>18973</v>
      </c>
      <c r="C70" s="364" t="s">
        <v>110</v>
      </c>
      <c r="D70" s="364" t="s">
        <v>70</v>
      </c>
      <c r="E70" s="364" t="s">
        <v>1406</v>
      </c>
      <c r="F70" s="364" t="s">
        <v>1396</v>
      </c>
      <c r="G70" s="364"/>
      <c r="H70" s="364"/>
      <c r="I70" s="364"/>
      <c r="J70" s="364"/>
      <c r="K70" s="360"/>
      <c r="L70" s="360"/>
      <c r="M70" s="360"/>
      <c r="N70" s="360"/>
      <c r="O70" s="360"/>
      <c r="P70" s="360"/>
      <c r="Q70" s="360"/>
    </row>
    <row r="71" spans="1:17" ht="25.5">
      <c r="A71" s="364">
        <v>1</v>
      </c>
      <c r="B71" s="363" t="s">
        <v>775</v>
      </c>
      <c r="C71" s="364" t="s">
        <v>111</v>
      </c>
      <c r="D71" s="364" t="s">
        <v>1394</v>
      </c>
      <c r="E71" s="364" t="s">
        <v>1401</v>
      </c>
      <c r="F71" s="364" t="s">
        <v>1396</v>
      </c>
      <c r="G71" s="364"/>
      <c r="H71" s="364"/>
      <c r="I71" s="364"/>
      <c r="J71" s="364"/>
      <c r="K71" s="360"/>
      <c r="L71" s="360"/>
      <c r="M71" s="360"/>
      <c r="N71" s="360"/>
      <c r="O71" s="360"/>
      <c r="P71" s="360"/>
      <c r="Q71" s="360"/>
    </row>
    <row r="72" spans="1:17" ht="25.5">
      <c r="A72" s="364">
        <v>1</v>
      </c>
      <c r="B72" s="363">
        <v>18975</v>
      </c>
      <c r="C72" s="364" t="s">
        <v>112</v>
      </c>
      <c r="D72" s="364" t="s">
        <v>1408</v>
      </c>
      <c r="E72" s="364" t="s">
        <v>519</v>
      </c>
      <c r="F72" s="364" t="s">
        <v>1396</v>
      </c>
      <c r="G72" s="364"/>
      <c r="H72" s="364"/>
      <c r="I72" s="364"/>
      <c r="J72" s="364"/>
      <c r="K72" s="360"/>
      <c r="L72" s="360"/>
      <c r="M72" s="360"/>
      <c r="N72" s="360"/>
      <c r="O72" s="360"/>
      <c r="P72" s="360"/>
      <c r="Q72" s="360"/>
    </row>
    <row r="73" spans="1:17" ht="12.75">
      <c r="A73" s="364">
        <v>1</v>
      </c>
      <c r="B73" s="363">
        <v>18990</v>
      </c>
      <c r="C73" s="364" t="s">
        <v>113</v>
      </c>
      <c r="D73" s="364" t="s">
        <v>69</v>
      </c>
      <c r="E73" s="364" t="s">
        <v>114</v>
      </c>
      <c r="F73" s="364" t="s">
        <v>115</v>
      </c>
      <c r="G73" s="364"/>
      <c r="H73" s="364"/>
      <c r="I73" s="364"/>
      <c r="J73" s="364"/>
      <c r="K73" s="360"/>
      <c r="L73" s="360"/>
      <c r="M73" s="360"/>
      <c r="N73" s="360"/>
      <c r="O73" s="360"/>
      <c r="P73" s="360"/>
      <c r="Q73" s="360"/>
    </row>
    <row r="74" spans="1:20" ht="25.5">
      <c r="A74" s="364">
        <v>1</v>
      </c>
      <c r="B74" s="363">
        <v>18994</v>
      </c>
      <c r="C74" s="364" t="s">
        <v>116</v>
      </c>
      <c r="D74" s="364" t="s">
        <v>70</v>
      </c>
      <c r="E74" s="364" t="s">
        <v>520</v>
      </c>
      <c r="F74" s="364" t="s">
        <v>1396</v>
      </c>
      <c r="G74" s="364"/>
      <c r="H74" s="364"/>
      <c r="I74" s="364"/>
      <c r="J74" s="364"/>
      <c r="K74" s="362"/>
      <c r="L74" s="362"/>
      <c r="M74" s="362"/>
      <c r="N74" s="362"/>
      <c r="O74" s="362"/>
      <c r="P74" s="362"/>
      <c r="Q74" s="362"/>
      <c r="R74" s="97"/>
      <c r="S74" s="97"/>
      <c r="T74" s="97"/>
    </row>
    <row r="75" spans="1:20" ht="12.75">
      <c r="A75" s="364">
        <v>1</v>
      </c>
      <c r="B75" s="363">
        <v>18999</v>
      </c>
      <c r="C75" s="364" t="s">
        <v>1088</v>
      </c>
      <c r="D75" s="364" t="s">
        <v>1408</v>
      </c>
      <c r="E75" s="364" t="s">
        <v>78</v>
      </c>
      <c r="F75" s="364" t="s">
        <v>1358</v>
      </c>
      <c r="G75" s="364"/>
      <c r="H75" s="364"/>
      <c r="I75" s="364"/>
      <c r="J75" s="364"/>
      <c r="K75" s="362"/>
      <c r="L75" s="362"/>
      <c r="M75" s="362"/>
      <c r="N75" s="362"/>
      <c r="O75" s="362"/>
      <c r="P75" s="362"/>
      <c r="Q75" s="362"/>
      <c r="R75" s="97"/>
      <c r="S75" s="97"/>
      <c r="T75" s="97"/>
    </row>
    <row r="76" spans="1:20" ht="25.5">
      <c r="A76" s="364">
        <v>1</v>
      </c>
      <c r="B76" s="363">
        <v>19000</v>
      </c>
      <c r="C76" s="364" t="s">
        <v>148</v>
      </c>
      <c r="D76" s="364" t="s">
        <v>1394</v>
      </c>
      <c r="E76" s="364" t="s">
        <v>1401</v>
      </c>
      <c r="F76" s="364" t="s">
        <v>1396</v>
      </c>
      <c r="G76" s="364"/>
      <c r="H76" s="364"/>
      <c r="I76" s="364"/>
      <c r="J76" s="364"/>
      <c r="K76" s="362"/>
      <c r="L76" s="362"/>
      <c r="M76" s="362"/>
      <c r="N76" s="362"/>
      <c r="O76" s="362"/>
      <c r="P76" s="362"/>
      <c r="Q76" s="362"/>
      <c r="R76" s="97"/>
      <c r="S76" s="97"/>
      <c r="T76" s="97"/>
    </row>
    <row r="77" spans="1:20" ht="25.5">
      <c r="A77" s="364">
        <v>1</v>
      </c>
      <c r="B77" s="363">
        <v>19004</v>
      </c>
      <c r="C77" s="364" t="s">
        <v>150</v>
      </c>
      <c r="D77" s="364" t="s">
        <v>1408</v>
      </c>
      <c r="E77" s="364" t="s">
        <v>1401</v>
      </c>
      <c r="F77" s="364" t="s">
        <v>1396</v>
      </c>
      <c r="G77" s="364"/>
      <c r="H77" s="364"/>
      <c r="I77" s="364"/>
      <c r="J77" s="364"/>
      <c r="K77" s="362"/>
      <c r="L77" s="362"/>
      <c r="M77" s="362"/>
      <c r="N77" s="362"/>
      <c r="O77" s="362"/>
      <c r="P77" s="362"/>
      <c r="Q77" s="362"/>
      <c r="R77" s="97"/>
      <c r="S77" s="97"/>
      <c r="T77" s="97"/>
    </row>
    <row r="78" spans="1:20" ht="12.75">
      <c r="A78" s="364">
        <v>1</v>
      </c>
      <c r="B78" s="363">
        <v>19009</v>
      </c>
      <c r="C78" s="364" t="s">
        <v>152</v>
      </c>
      <c r="D78" s="364" t="s">
        <v>1408</v>
      </c>
      <c r="E78" s="364" t="s">
        <v>153</v>
      </c>
      <c r="F78" s="364" t="s">
        <v>1376</v>
      </c>
      <c r="G78" s="364"/>
      <c r="H78" s="364"/>
      <c r="I78" s="364"/>
      <c r="J78" s="364"/>
      <c r="K78" s="362"/>
      <c r="L78" s="362"/>
      <c r="M78" s="362"/>
      <c r="N78" s="362"/>
      <c r="O78" s="362"/>
      <c r="P78" s="362"/>
      <c r="Q78" s="362"/>
      <c r="R78" s="97"/>
      <c r="S78" s="97"/>
      <c r="T78" s="97"/>
    </row>
    <row r="79" spans="1:20" ht="25.5">
      <c r="A79" s="364">
        <v>1</v>
      </c>
      <c r="B79" s="363">
        <v>19010</v>
      </c>
      <c r="C79" s="364" t="s">
        <v>155</v>
      </c>
      <c r="D79" s="364" t="s">
        <v>1399</v>
      </c>
      <c r="E79" s="364" t="s">
        <v>156</v>
      </c>
      <c r="F79" s="364" t="s">
        <v>1396</v>
      </c>
      <c r="G79" s="364"/>
      <c r="H79" s="364"/>
      <c r="I79" s="364"/>
      <c r="J79" s="364"/>
      <c r="K79" s="362"/>
      <c r="L79" s="362"/>
      <c r="M79" s="362"/>
      <c r="N79" s="362"/>
      <c r="O79" s="362"/>
      <c r="P79" s="362"/>
      <c r="Q79" s="362"/>
      <c r="R79" s="97"/>
      <c r="S79" s="97"/>
      <c r="T79" s="97"/>
    </row>
    <row r="80" spans="1:20" ht="25.5">
      <c r="A80" s="364">
        <v>1</v>
      </c>
      <c r="B80" s="363" t="s">
        <v>775</v>
      </c>
      <c r="C80" s="364" t="s">
        <v>158</v>
      </c>
      <c r="D80" s="364" t="s">
        <v>1399</v>
      </c>
      <c r="E80" s="364" t="s">
        <v>156</v>
      </c>
      <c r="F80" s="364" t="s">
        <v>1407</v>
      </c>
      <c r="G80" s="364"/>
      <c r="H80" s="364"/>
      <c r="I80" s="364"/>
      <c r="J80" s="364"/>
      <c r="K80" s="362"/>
      <c r="L80" s="362"/>
      <c r="M80" s="362"/>
      <c r="N80" s="362"/>
      <c r="O80" s="362"/>
      <c r="P80" s="362"/>
      <c r="Q80" s="362"/>
      <c r="R80" s="97"/>
      <c r="S80" s="97"/>
      <c r="T80" s="97"/>
    </row>
    <row r="81" spans="1:20" ht="12.75">
      <c r="A81" s="364">
        <v>1</v>
      </c>
      <c r="B81" s="363">
        <v>19012</v>
      </c>
      <c r="C81" s="364" t="s">
        <v>116</v>
      </c>
      <c r="D81" s="364" t="s">
        <v>69</v>
      </c>
      <c r="E81" s="364" t="s">
        <v>160</v>
      </c>
      <c r="F81" s="364" t="s">
        <v>1393</v>
      </c>
      <c r="G81" s="364"/>
      <c r="H81" s="364"/>
      <c r="I81" s="364"/>
      <c r="J81" s="364"/>
      <c r="K81" s="362"/>
      <c r="L81" s="362"/>
      <c r="M81" s="362"/>
      <c r="N81" s="362"/>
      <c r="O81" s="362"/>
      <c r="P81" s="362"/>
      <c r="Q81" s="362"/>
      <c r="R81" s="97"/>
      <c r="S81" s="97"/>
      <c r="T81" s="97"/>
    </row>
    <row r="82" spans="1:20" ht="25.5">
      <c r="A82" s="364">
        <v>1</v>
      </c>
      <c r="B82" s="363">
        <v>19013</v>
      </c>
      <c r="C82" s="364" t="s">
        <v>90</v>
      </c>
      <c r="D82" s="364" t="s">
        <v>1408</v>
      </c>
      <c r="E82" s="364" t="s">
        <v>1401</v>
      </c>
      <c r="F82" s="364" t="s">
        <v>1396</v>
      </c>
      <c r="G82" s="364"/>
      <c r="H82" s="364"/>
      <c r="I82" s="364"/>
      <c r="J82" s="364"/>
      <c r="K82" s="362"/>
      <c r="L82" s="362"/>
      <c r="M82" s="362"/>
      <c r="N82" s="362"/>
      <c r="O82" s="362"/>
      <c r="P82" s="362"/>
      <c r="Q82" s="362"/>
      <c r="R82" s="97"/>
      <c r="S82" s="97"/>
      <c r="T82" s="97"/>
    </row>
    <row r="83" spans="1:20" ht="25.5">
      <c r="A83" s="364">
        <v>1</v>
      </c>
      <c r="B83" s="363">
        <v>19018</v>
      </c>
      <c r="C83" s="364" t="s">
        <v>164</v>
      </c>
      <c r="D83" s="364" t="s">
        <v>69</v>
      </c>
      <c r="E83" s="364" t="s">
        <v>79</v>
      </c>
      <c r="F83" s="364" t="s">
        <v>1396</v>
      </c>
      <c r="G83" s="364"/>
      <c r="H83" s="364"/>
      <c r="I83" s="364"/>
      <c r="J83" s="364"/>
      <c r="K83" s="362"/>
      <c r="L83" s="362"/>
      <c r="M83" s="362"/>
      <c r="N83" s="362"/>
      <c r="O83" s="362"/>
      <c r="P83" s="362"/>
      <c r="Q83" s="362"/>
      <c r="R83" s="97"/>
      <c r="S83" s="97"/>
      <c r="T83" s="97"/>
    </row>
    <row r="84" spans="1:20" ht="17.25" customHeight="1">
      <c r="A84" s="364">
        <v>1</v>
      </c>
      <c r="B84" s="363">
        <v>19023</v>
      </c>
      <c r="C84" s="364" t="s">
        <v>166</v>
      </c>
      <c r="D84" s="364" t="s">
        <v>70</v>
      </c>
      <c r="E84" s="364" t="s">
        <v>99</v>
      </c>
      <c r="F84" s="364" t="s">
        <v>1376</v>
      </c>
      <c r="G84" s="364"/>
      <c r="H84" s="364"/>
      <c r="I84" s="364"/>
      <c r="J84" s="364"/>
      <c r="K84" s="362"/>
      <c r="L84" s="362"/>
      <c r="M84" s="362"/>
      <c r="N84" s="362"/>
      <c r="O84" s="362"/>
      <c r="P84" s="362"/>
      <c r="Q84" s="362"/>
      <c r="R84" s="97"/>
      <c r="S84" s="97"/>
      <c r="T84" s="97"/>
    </row>
    <row r="85" spans="1:20" ht="12.75">
      <c r="A85" s="374"/>
      <c r="B85" s="364"/>
      <c r="C85" s="364"/>
      <c r="D85" s="364"/>
      <c r="E85" s="364"/>
      <c r="F85" s="364"/>
      <c r="G85" s="364"/>
      <c r="H85" s="364"/>
      <c r="I85" s="364"/>
      <c r="J85" s="364"/>
      <c r="K85" s="362"/>
      <c r="L85" s="362"/>
      <c r="M85" s="362"/>
      <c r="N85" s="362"/>
      <c r="O85" s="362"/>
      <c r="P85" s="362"/>
      <c r="Q85" s="362"/>
      <c r="R85" s="97"/>
      <c r="S85" s="97"/>
      <c r="T85" s="97"/>
    </row>
    <row r="86" spans="1:20" ht="12.75">
      <c r="A86" s="364">
        <v>1</v>
      </c>
      <c r="B86" s="363">
        <v>19033</v>
      </c>
      <c r="C86" s="364" t="s">
        <v>169</v>
      </c>
      <c r="D86" s="364" t="s">
        <v>170</v>
      </c>
      <c r="E86" s="364" t="s">
        <v>1401</v>
      </c>
      <c r="F86" s="364" t="s">
        <v>1376</v>
      </c>
      <c r="G86" s="364"/>
      <c r="H86" s="364"/>
      <c r="I86" s="364"/>
      <c r="J86" s="364"/>
      <c r="K86" s="362"/>
      <c r="L86" s="362"/>
      <c r="M86" s="362"/>
      <c r="N86" s="362"/>
      <c r="O86" s="362"/>
      <c r="P86" s="362"/>
      <c r="Q86" s="362"/>
      <c r="R86" s="97"/>
      <c r="S86" s="97"/>
      <c r="T86" s="97"/>
    </row>
    <row r="87" spans="1:20" ht="25.5">
      <c r="A87" s="364">
        <v>1</v>
      </c>
      <c r="B87" s="363">
        <v>19035</v>
      </c>
      <c r="C87" s="364" t="s">
        <v>172</v>
      </c>
      <c r="D87" s="364" t="s">
        <v>70</v>
      </c>
      <c r="E87" s="364" t="s">
        <v>1401</v>
      </c>
      <c r="F87" s="364" t="s">
        <v>1396</v>
      </c>
      <c r="G87" s="364"/>
      <c r="H87" s="364"/>
      <c r="I87" s="364"/>
      <c r="J87" s="364"/>
      <c r="K87" s="362"/>
      <c r="L87" s="362"/>
      <c r="M87" s="362"/>
      <c r="N87" s="362"/>
      <c r="O87" s="362"/>
      <c r="P87" s="362"/>
      <c r="Q87" s="362"/>
      <c r="R87" s="97"/>
      <c r="S87" s="97"/>
      <c r="T87" s="97"/>
    </row>
    <row r="88" spans="1:20" ht="25.5">
      <c r="A88" s="364">
        <v>1</v>
      </c>
      <c r="B88" s="363">
        <v>19041</v>
      </c>
      <c r="C88" s="364" t="s">
        <v>174</v>
      </c>
      <c r="D88" s="364" t="s">
        <v>175</v>
      </c>
      <c r="E88" s="364" t="s">
        <v>176</v>
      </c>
      <c r="F88" s="364" t="s">
        <v>1393</v>
      </c>
      <c r="G88" s="364"/>
      <c r="H88" s="364"/>
      <c r="I88" s="364"/>
      <c r="J88" s="364"/>
      <c r="K88" s="362"/>
      <c r="L88" s="362"/>
      <c r="M88" s="362"/>
      <c r="N88" s="362"/>
      <c r="O88" s="362"/>
      <c r="P88" s="362"/>
      <c r="Q88" s="362"/>
      <c r="R88" s="97"/>
      <c r="S88" s="97"/>
      <c r="T88" s="97"/>
    </row>
    <row r="89" spans="1:20" ht="25.5">
      <c r="A89" s="364">
        <v>1</v>
      </c>
      <c r="B89" s="363">
        <v>19043</v>
      </c>
      <c r="C89" s="364" t="s">
        <v>177</v>
      </c>
      <c r="D89" s="364" t="s">
        <v>178</v>
      </c>
      <c r="E89" s="364" t="s">
        <v>1401</v>
      </c>
      <c r="F89" s="364" t="s">
        <v>179</v>
      </c>
      <c r="G89" s="364"/>
      <c r="H89" s="364"/>
      <c r="I89" s="364"/>
      <c r="J89" s="364"/>
      <c r="K89" s="362"/>
      <c r="L89" s="362"/>
      <c r="M89" s="362"/>
      <c r="N89" s="362"/>
      <c r="O89" s="362"/>
      <c r="P89" s="362"/>
      <c r="Q89" s="362"/>
      <c r="R89" s="97"/>
      <c r="S89" s="97"/>
      <c r="T89" s="97"/>
    </row>
    <row r="90" spans="1:20" ht="12.75">
      <c r="A90" s="364">
        <v>1</v>
      </c>
      <c r="B90" s="363">
        <v>19044</v>
      </c>
      <c r="C90" s="364" t="s">
        <v>180</v>
      </c>
      <c r="D90" s="364" t="s">
        <v>181</v>
      </c>
      <c r="E90" s="364" t="s">
        <v>1401</v>
      </c>
      <c r="F90" s="364" t="s">
        <v>179</v>
      </c>
      <c r="G90" s="364"/>
      <c r="H90" s="364"/>
      <c r="I90" s="364"/>
      <c r="J90" s="364"/>
      <c r="K90" s="362"/>
      <c r="L90" s="362"/>
      <c r="M90" s="362"/>
      <c r="N90" s="362"/>
      <c r="O90" s="362"/>
      <c r="P90" s="362"/>
      <c r="Q90" s="362"/>
      <c r="R90" s="97"/>
      <c r="S90" s="97"/>
      <c r="T90" s="97"/>
    </row>
    <row r="91" spans="1:20" ht="12.75">
      <c r="A91" s="364">
        <v>1</v>
      </c>
      <c r="B91" s="363">
        <v>19045</v>
      </c>
      <c r="C91" s="364" t="s">
        <v>182</v>
      </c>
      <c r="D91" s="364" t="s">
        <v>170</v>
      </c>
      <c r="E91" s="364" t="s">
        <v>1401</v>
      </c>
      <c r="F91" s="364" t="s">
        <v>1376</v>
      </c>
      <c r="G91" s="364"/>
      <c r="H91" s="364"/>
      <c r="I91" s="364"/>
      <c r="J91" s="364"/>
      <c r="K91" s="362"/>
      <c r="L91" s="362"/>
      <c r="M91" s="362"/>
      <c r="N91" s="362"/>
      <c r="O91" s="362"/>
      <c r="P91" s="362"/>
      <c r="Q91" s="362"/>
      <c r="R91" s="97"/>
      <c r="S91" s="97"/>
      <c r="T91" s="97"/>
    </row>
    <row r="92" spans="1:20" ht="12.75">
      <c r="A92" s="364">
        <v>1</v>
      </c>
      <c r="B92" s="363" t="s">
        <v>775</v>
      </c>
      <c r="C92" s="364" t="s">
        <v>183</v>
      </c>
      <c r="D92" s="364" t="s">
        <v>170</v>
      </c>
      <c r="E92" s="364" t="s">
        <v>1401</v>
      </c>
      <c r="F92" s="364" t="s">
        <v>1376</v>
      </c>
      <c r="G92" s="364"/>
      <c r="H92" s="364"/>
      <c r="I92" s="364"/>
      <c r="J92" s="364"/>
      <c r="K92" s="362"/>
      <c r="L92" s="362"/>
      <c r="M92" s="362"/>
      <c r="N92" s="362"/>
      <c r="O92" s="362"/>
      <c r="P92" s="362"/>
      <c r="Q92" s="362"/>
      <c r="R92" s="97"/>
      <c r="S92" s="97"/>
      <c r="T92" s="97"/>
    </row>
    <row r="93" spans="1:20" ht="25.5">
      <c r="A93" s="364">
        <v>1</v>
      </c>
      <c r="B93" s="363">
        <v>19046</v>
      </c>
      <c r="C93" s="364" t="s">
        <v>184</v>
      </c>
      <c r="D93" s="364" t="s">
        <v>170</v>
      </c>
      <c r="E93" s="364" t="s">
        <v>521</v>
      </c>
      <c r="F93" s="364" t="s">
        <v>1376</v>
      </c>
      <c r="G93" s="364"/>
      <c r="H93" s="364"/>
      <c r="I93" s="364"/>
      <c r="J93" s="364"/>
      <c r="K93" s="362"/>
      <c r="L93" s="362"/>
      <c r="M93" s="362"/>
      <c r="N93" s="362"/>
      <c r="O93" s="362"/>
      <c r="P93" s="362"/>
      <c r="Q93" s="362"/>
      <c r="R93" s="97"/>
      <c r="S93" s="97"/>
      <c r="T93" s="97"/>
    </row>
    <row r="94" spans="1:20" ht="25.5">
      <c r="A94" s="364">
        <v>1</v>
      </c>
      <c r="B94" s="363">
        <v>19048</v>
      </c>
      <c r="C94" s="364" t="s">
        <v>185</v>
      </c>
      <c r="D94" s="364" t="s">
        <v>186</v>
      </c>
      <c r="E94" s="364" t="s">
        <v>187</v>
      </c>
      <c r="F94" s="364" t="s">
        <v>1376</v>
      </c>
      <c r="G94" s="364"/>
      <c r="H94" s="364"/>
      <c r="I94" s="364"/>
      <c r="J94" s="364"/>
      <c r="K94" s="362"/>
      <c r="L94" s="362"/>
      <c r="M94" s="362"/>
      <c r="N94" s="362"/>
      <c r="O94" s="362"/>
      <c r="P94" s="362"/>
      <c r="Q94" s="362"/>
      <c r="R94" s="97"/>
      <c r="S94" s="97"/>
      <c r="T94" s="97"/>
    </row>
    <row r="95" spans="1:20" ht="25.5">
      <c r="A95" s="364">
        <v>1</v>
      </c>
      <c r="B95" s="363" t="s">
        <v>775</v>
      </c>
      <c r="C95" s="364" t="s">
        <v>188</v>
      </c>
      <c r="D95" s="364" t="s">
        <v>186</v>
      </c>
      <c r="E95" s="364" t="s">
        <v>189</v>
      </c>
      <c r="F95" s="364" t="s">
        <v>179</v>
      </c>
      <c r="G95" s="364"/>
      <c r="H95" s="364"/>
      <c r="I95" s="364"/>
      <c r="J95" s="364"/>
      <c r="K95" s="362"/>
      <c r="L95" s="362"/>
      <c r="M95" s="362"/>
      <c r="N95" s="362"/>
      <c r="O95" s="362"/>
      <c r="P95" s="362"/>
      <c r="Q95" s="362"/>
      <c r="R95" s="97"/>
      <c r="S95" s="97"/>
      <c r="T95" s="97"/>
    </row>
    <row r="96" spans="1:20" ht="12.75">
      <c r="A96" s="364">
        <v>1</v>
      </c>
      <c r="B96" s="363">
        <v>19051</v>
      </c>
      <c r="C96" s="364" t="s">
        <v>190</v>
      </c>
      <c r="D96" s="364" t="s">
        <v>175</v>
      </c>
      <c r="E96" s="364" t="s">
        <v>1401</v>
      </c>
      <c r="F96" s="364" t="s">
        <v>1376</v>
      </c>
      <c r="G96" s="364"/>
      <c r="H96" s="364"/>
      <c r="I96" s="364"/>
      <c r="J96" s="364"/>
      <c r="K96" s="362"/>
      <c r="L96" s="362"/>
      <c r="M96" s="362"/>
      <c r="N96" s="362"/>
      <c r="O96" s="362"/>
      <c r="P96" s="362"/>
      <c r="Q96" s="362"/>
      <c r="R96" s="97"/>
      <c r="S96" s="97"/>
      <c r="T96" s="97"/>
    </row>
    <row r="97" spans="1:20" ht="12.75">
      <c r="A97" s="374"/>
      <c r="B97" s="364"/>
      <c r="C97" s="364"/>
      <c r="D97" s="364"/>
      <c r="E97" s="364"/>
      <c r="F97" s="364"/>
      <c r="G97" s="364"/>
      <c r="H97" s="364"/>
      <c r="I97" s="364"/>
      <c r="J97" s="364"/>
      <c r="K97" s="362"/>
      <c r="L97" s="362"/>
      <c r="M97" s="362"/>
      <c r="N97" s="362"/>
      <c r="O97" s="362"/>
      <c r="P97" s="362"/>
      <c r="Q97" s="362"/>
      <c r="R97" s="97"/>
      <c r="S97" s="97"/>
      <c r="T97" s="97"/>
    </row>
    <row r="98" spans="1:20" ht="25.5">
      <c r="A98" s="364">
        <v>1</v>
      </c>
      <c r="B98" s="363">
        <v>19056</v>
      </c>
      <c r="C98" s="364" t="s">
        <v>191</v>
      </c>
      <c r="D98" s="364" t="s">
        <v>178</v>
      </c>
      <c r="E98" s="364" t="s">
        <v>192</v>
      </c>
      <c r="F98" s="364" t="s">
        <v>179</v>
      </c>
      <c r="G98" s="364"/>
      <c r="H98" s="364"/>
      <c r="I98" s="364"/>
      <c r="J98" s="364"/>
      <c r="K98" s="362"/>
      <c r="L98" s="362"/>
      <c r="M98" s="362"/>
      <c r="N98" s="362"/>
      <c r="O98" s="362"/>
      <c r="P98" s="362"/>
      <c r="Q98" s="362"/>
      <c r="R98" s="97"/>
      <c r="S98" s="97"/>
      <c r="T98" s="97"/>
    </row>
    <row r="99" spans="1:20" ht="12.75">
      <c r="A99" s="364">
        <v>1</v>
      </c>
      <c r="B99" s="363" t="s">
        <v>775</v>
      </c>
      <c r="C99" s="364" t="s">
        <v>193</v>
      </c>
      <c r="D99" s="364" t="s">
        <v>175</v>
      </c>
      <c r="E99" s="364" t="s">
        <v>192</v>
      </c>
      <c r="F99" s="364" t="s">
        <v>179</v>
      </c>
      <c r="G99" s="364"/>
      <c r="H99" s="364"/>
      <c r="I99" s="364"/>
      <c r="J99" s="364"/>
      <c r="K99" s="362"/>
      <c r="L99" s="362"/>
      <c r="M99" s="362"/>
      <c r="N99" s="362"/>
      <c r="O99" s="362"/>
      <c r="P99" s="362"/>
      <c r="Q99" s="362"/>
      <c r="R99" s="97"/>
      <c r="S99" s="97"/>
      <c r="T99" s="97"/>
    </row>
    <row r="100" spans="1:20" ht="25.5">
      <c r="A100" s="364">
        <v>1</v>
      </c>
      <c r="B100" s="363">
        <v>19064</v>
      </c>
      <c r="C100" s="364" t="s">
        <v>194</v>
      </c>
      <c r="D100" s="364" t="s">
        <v>170</v>
      </c>
      <c r="E100" s="364" t="s">
        <v>1401</v>
      </c>
      <c r="F100" s="364" t="s">
        <v>1407</v>
      </c>
      <c r="G100" s="364"/>
      <c r="H100" s="364"/>
      <c r="I100" s="364"/>
      <c r="J100" s="364"/>
      <c r="K100" s="362"/>
      <c r="L100" s="362"/>
      <c r="M100" s="362"/>
      <c r="N100" s="362"/>
      <c r="O100" s="362"/>
      <c r="P100" s="362"/>
      <c r="Q100" s="362"/>
      <c r="R100" s="97"/>
      <c r="S100" s="97"/>
      <c r="T100" s="97"/>
    </row>
    <row r="101" spans="1:20" ht="25.5">
      <c r="A101" s="364">
        <v>1</v>
      </c>
      <c r="B101" s="363" t="s">
        <v>775</v>
      </c>
      <c r="C101" s="364" t="s">
        <v>195</v>
      </c>
      <c r="D101" s="364" t="s">
        <v>181</v>
      </c>
      <c r="E101" s="364" t="s">
        <v>522</v>
      </c>
      <c r="F101" s="364" t="s">
        <v>1376</v>
      </c>
      <c r="G101" s="364"/>
      <c r="H101" s="364"/>
      <c r="I101" s="364"/>
      <c r="J101" s="364"/>
      <c r="K101" s="362"/>
      <c r="L101" s="362"/>
      <c r="M101" s="362"/>
      <c r="N101" s="362"/>
      <c r="O101" s="362"/>
      <c r="P101" s="362"/>
      <c r="Q101" s="362"/>
      <c r="R101" s="97"/>
      <c r="S101" s="97"/>
      <c r="T101" s="97"/>
    </row>
    <row r="102" spans="1:20" ht="25.5">
      <c r="A102" s="364">
        <v>1</v>
      </c>
      <c r="B102" s="363">
        <v>19069</v>
      </c>
      <c r="C102" s="364" t="s">
        <v>196</v>
      </c>
      <c r="D102" s="364" t="s">
        <v>175</v>
      </c>
      <c r="E102" s="364" t="s">
        <v>1172</v>
      </c>
      <c r="F102" s="364"/>
      <c r="G102" s="364"/>
      <c r="H102" s="364"/>
      <c r="I102" s="364"/>
      <c r="J102" s="364"/>
      <c r="K102" s="362"/>
      <c r="L102" s="362"/>
      <c r="M102" s="362"/>
      <c r="N102" s="362"/>
      <c r="O102" s="362"/>
      <c r="P102" s="362"/>
      <c r="Q102" s="362"/>
      <c r="R102" s="97"/>
      <c r="S102" s="97"/>
      <c r="T102" s="97"/>
    </row>
    <row r="103" spans="1:20" ht="25.5">
      <c r="A103" s="364">
        <v>1</v>
      </c>
      <c r="B103" s="363">
        <v>19073</v>
      </c>
      <c r="C103" s="364" t="s">
        <v>197</v>
      </c>
      <c r="D103" s="364" t="s">
        <v>181</v>
      </c>
      <c r="E103" s="364" t="s">
        <v>1173</v>
      </c>
      <c r="F103" s="364"/>
      <c r="G103" s="364"/>
      <c r="H103" s="364"/>
      <c r="I103" s="364"/>
      <c r="J103" s="364"/>
      <c r="K103" s="362"/>
      <c r="L103" s="362"/>
      <c r="M103" s="362"/>
      <c r="N103" s="362"/>
      <c r="O103" s="362"/>
      <c r="P103" s="362"/>
      <c r="Q103" s="362"/>
      <c r="R103" s="97"/>
      <c r="S103" s="97"/>
      <c r="T103" s="97"/>
    </row>
    <row r="104" spans="1:20" ht="12.75">
      <c r="A104" s="364">
        <v>1</v>
      </c>
      <c r="B104" s="363">
        <v>19074</v>
      </c>
      <c r="C104" s="364" t="s">
        <v>198</v>
      </c>
      <c r="D104" s="364" t="s">
        <v>186</v>
      </c>
      <c r="E104" s="364" t="s">
        <v>1401</v>
      </c>
      <c r="F104" s="364" t="s">
        <v>179</v>
      </c>
      <c r="G104" s="364"/>
      <c r="H104" s="364"/>
      <c r="I104" s="364"/>
      <c r="J104" s="364"/>
      <c r="K104" s="362"/>
      <c r="L104" s="362"/>
      <c r="M104" s="362"/>
      <c r="N104" s="362"/>
      <c r="O104" s="362"/>
      <c r="P104" s="362"/>
      <c r="Q104" s="362"/>
      <c r="R104" s="97"/>
      <c r="S104" s="97"/>
      <c r="T104" s="97"/>
    </row>
    <row r="105" spans="1:20" ht="12.75">
      <c r="A105" s="364">
        <v>1</v>
      </c>
      <c r="B105" s="363" t="s">
        <v>775</v>
      </c>
      <c r="C105" s="364" t="s">
        <v>199</v>
      </c>
      <c r="D105" s="364" t="s">
        <v>181</v>
      </c>
      <c r="E105" s="364" t="s">
        <v>200</v>
      </c>
      <c r="F105" s="364"/>
      <c r="G105" s="364"/>
      <c r="H105" s="364"/>
      <c r="I105" s="364"/>
      <c r="J105" s="364"/>
      <c r="K105" s="362"/>
      <c r="L105" s="362"/>
      <c r="M105" s="362"/>
      <c r="N105" s="362"/>
      <c r="O105" s="362"/>
      <c r="P105" s="362"/>
      <c r="Q105" s="362"/>
      <c r="R105" s="97"/>
      <c r="S105" s="97"/>
      <c r="T105" s="97"/>
    </row>
    <row r="106" spans="1:20" ht="25.5">
      <c r="A106" s="364">
        <v>1</v>
      </c>
      <c r="B106" s="363">
        <v>19077</v>
      </c>
      <c r="C106" s="364" t="s">
        <v>201</v>
      </c>
      <c r="D106" s="364" t="s">
        <v>178</v>
      </c>
      <c r="E106" s="364" t="s">
        <v>202</v>
      </c>
      <c r="F106" s="364" t="s">
        <v>179</v>
      </c>
      <c r="G106" s="364"/>
      <c r="H106" s="364"/>
      <c r="I106" s="364"/>
      <c r="J106" s="364"/>
      <c r="K106" s="362"/>
      <c r="L106" s="362"/>
      <c r="M106" s="362"/>
      <c r="N106" s="362"/>
      <c r="O106" s="362"/>
      <c r="P106" s="362"/>
      <c r="Q106" s="362"/>
      <c r="R106" s="97"/>
      <c r="S106" s="97"/>
      <c r="T106" s="97"/>
    </row>
    <row r="107" spans="1:20" ht="25.5">
      <c r="A107" s="364">
        <v>1</v>
      </c>
      <c r="B107" s="363" t="s">
        <v>775</v>
      </c>
      <c r="C107" s="364" t="s">
        <v>203</v>
      </c>
      <c r="D107" s="364" t="s">
        <v>178</v>
      </c>
      <c r="E107" s="364" t="s">
        <v>204</v>
      </c>
      <c r="F107" s="364" t="s">
        <v>1407</v>
      </c>
      <c r="G107" s="364"/>
      <c r="H107" s="364"/>
      <c r="I107" s="364"/>
      <c r="J107" s="364"/>
      <c r="K107" s="362"/>
      <c r="L107" s="362"/>
      <c r="M107" s="362"/>
      <c r="N107" s="362"/>
      <c r="O107" s="362"/>
      <c r="P107" s="362"/>
      <c r="Q107" s="362"/>
      <c r="R107" s="97"/>
      <c r="S107" s="97"/>
      <c r="T107" s="97"/>
    </row>
    <row r="108" spans="1:20" ht="25.5">
      <c r="A108" s="364">
        <v>1</v>
      </c>
      <c r="B108" s="363" t="s">
        <v>775</v>
      </c>
      <c r="C108" s="364" t="s">
        <v>205</v>
      </c>
      <c r="D108" s="364" t="s">
        <v>178</v>
      </c>
      <c r="E108" s="364" t="s">
        <v>277</v>
      </c>
      <c r="F108" s="364" t="s">
        <v>1407</v>
      </c>
      <c r="G108" s="364"/>
      <c r="H108" s="364"/>
      <c r="I108" s="364"/>
      <c r="J108" s="364"/>
      <c r="K108" s="362"/>
      <c r="L108" s="362"/>
      <c r="M108" s="362"/>
      <c r="N108" s="362"/>
      <c r="O108" s="362"/>
      <c r="P108" s="362"/>
      <c r="Q108" s="362"/>
      <c r="R108" s="97"/>
      <c r="S108" s="97"/>
      <c r="T108" s="97"/>
    </row>
    <row r="109" spans="1:20" ht="12.75">
      <c r="A109" s="364">
        <v>1</v>
      </c>
      <c r="B109" s="363" t="s">
        <v>775</v>
      </c>
      <c r="C109" s="364" t="s">
        <v>206</v>
      </c>
      <c r="D109" s="364" t="s">
        <v>175</v>
      </c>
      <c r="E109" s="364" t="s">
        <v>207</v>
      </c>
      <c r="F109" s="364" t="s">
        <v>179</v>
      </c>
      <c r="G109" s="364"/>
      <c r="H109" s="364"/>
      <c r="I109" s="364"/>
      <c r="J109" s="364"/>
      <c r="K109" s="362"/>
      <c r="L109" s="362"/>
      <c r="M109" s="362"/>
      <c r="N109" s="362"/>
      <c r="O109" s="362"/>
      <c r="P109" s="362"/>
      <c r="Q109" s="362"/>
      <c r="R109" s="97"/>
      <c r="S109" s="97"/>
      <c r="T109" s="97"/>
    </row>
    <row r="110" spans="1:20" ht="12.75">
      <c r="A110" s="364">
        <v>1</v>
      </c>
      <c r="B110" s="363" t="s">
        <v>775</v>
      </c>
      <c r="C110" s="364" t="s">
        <v>208</v>
      </c>
      <c r="D110" s="364" t="s">
        <v>186</v>
      </c>
      <c r="E110" s="364" t="s">
        <v>1401</v>
      </c>
      <c r="F110" s="364" t="s">
        <v>179</v>
      </c>
      <c r="G110" s="364"/>
      <c r="H110" s="364"/>
      <c r="I110" s="364"/>
      <c r="J110" s="364"/>
      <c r="K110" s="361"/>
      <c r="L110" s="361"/>
      <c r="M110" s="362"/>
      <c r="N110" s="362"/>
      <c r="O110" s="362"/>
      <c r="P110" s="362"/>
      <c r="Q110" s="362"/>
      <c r="R110" s="97"/>
      <c r="S110" s="97"/>
      <c r="T110" s="97"/>
    </row>
    <row r="111" spans="1:20" ht="25.5">
      <c r="A111" s="364">
        <v>1</v>
      </c>
      <c r="B111" s="363" t="s">
        <v>775</v>
      </c>
      <c r="C111" s="364" t="s">
        <v>209</v>
      </c>
      <c r="D111" s="364" t="s">
        <v>186</v>
      </c>
      <c r="E111" s="364" t="s">
        <v>210</v>
      </c>
      <c r="F111" s="364"/>
      <c r="G111" s="364"/>
      <c r="H111" s="364"/>
      <c r="I111" s="364"/>
      <c r="J111" s="364"/>
      <c r="K111" s="361"/>
      <c r="L111" s="361"/>
      <c r="M111" s="362"/>
      <c r="N111" s="362"/>
      <c r="O111" s="362"/>
      <c r="P111" s="362"/>
      <c r="Q111" s="362"/>
      <c r="R111" s="97"/>
      <c r="S111" s="97"/>
      <c r="T111" s="97"/>
    </row>
    <row r="112" spans="1:20" ht="25.5">
      <c r="A112" s="364">
        <v>1</v>
      </c>
      <c r="B112" s="363" t="s">
        <v>775</v>
      </c>
      <c r="C112" s="364" t="s">
        <v>234</v>
      </c>
      <c r="D112" s="364" t="s">
        <v>234</v>
      </c>
      <c r="E112" s="364" t="s">
        <v>235</v>
      </c>
      <c r="F112" s="364" t="s">
        <v>236</v>
      </c>
      <c r="G112" s="364"/>
      <c r="H112" s="364"/>
      <c r="I112" s="364"/>
      <c r="J112" s="364"/>
      <c r="K112" s="361"/>
      <c r="L112" s="361"/>
      <c r="M112" s="362"/>
      <c r="N112" s="362"/>
      <c r="O112" s="362"/>
      <c r="P112" s="362"/>
      <c r="Q112" s="362"/>
      <c r="R112" s="97"/>
      <c r="S112" s="97"/>
      <c r="T112" s="97"/>
    </row>
    <row r="113" spans="1:20" ht="12.75">
      <c r="A113" s="364">
        <v>1</v>
      </c>
      <c r="B113" s="363">
        <v>19078</v>
      </c>
      <c r="C113" s="364" t="s">
        <v>237</v>
      </c>
      <c r="D113" s="364" t="s">
        <v>186</v>
      </c>
      <c r="E113" s="364" t="s">
        <v>1401</v>
      </c>
      <c r="F113" s="364" t="s">
        <v>179</v>
      </c>
      <c r="G113" s="364"/>
      <c r="H113" s="364"/>
      <c r="I113" s="364"/>
      <c r="J113" s="364"/>
      <c r="K113" s="361"/>
      <c r="L113" s="361"/>
      <c r="M113" s="362"/>
      <c r="N113" s="362"/>
      <c r="O113" s="362"/>
      <c r="P113" s="362"/>
      <c r="Q113" s="362"/>
      <c r="R113" s="97"/>
      <c r="S113" s="97"/>
      <c r="T113" s="97"/>
    </row>
    <row r="114" spans="1:20" ht="12.75">
      <c r="A114" s="374"/>
      <c r="B114" s="363"/>
      <c r="C114" s="364"/>
      <c r="D114" s="364"/>
      <c r="E114" s="364"/>
      <c r="F114" s="364"/>
      <c r="G114" s="364"/>
      <c r="H114" s="364"/>
      <c r="I114" s="364"/>
      <c r="J114" s="364"/>
      <c r="K114" s="361"/>
      <c r="L114" s="361"/>
      <c r="M114" s="362"/>
      <c r="N114" s="362"/>
      <c r="O114" s="362"/>
      <c r="P114" s="362"/>
      <c r="Q114" s="362"/>
      <c r="R114" s="97"/>
      <c r="S114" s="97"/>
      <c r="T114" s="97"/>
    </row>
    <row r="115" spans="1:20" ht="12.75">
      <c r="A115" s="364">
        <v>1</v>
      </c>
      <c r="B115" s="363">
        <v>19085</v>
      </c>
      <c r="C115" s="364" t="s">
        <v>238</v>
      </c>
      <c r="D115" s="364" t="s">
        <v>181</v>
      </c>
      <c r="E115" s="364" t="s">
        <v>240</v>
      </c>
      <c r="F115" s="364" t="s">
        <v>179</v>
      </c>
      <c r="G115" s="364"/>
      <c r="H115" s="364"/>
      <c r="I115" s="364"/>
      <c r="J115" s="364"/>
      <c r="K115" s="361"/>
      <c r="L115" s="361"/>
      <c r="M115" s="362"/>
      <c r="N115" s="362"/>
      <c r="O115" s="362"/>
      <c r="P115" s="362"/>
      <c r="Q115" s="362"/>
      <c r="R115" s="97"/>
      <c r="S115" s="97"/>
      <c r="T115" s="97"/>
    </row>
    <row r="116" spans="1:20" ht="12.75">
      <c r="A116" s="364">
        <v>1</v>
      </c>
      <c r="B116" s="363" t="s">
        <v>775</v>
      </c>
      <c r="C116" s="364" t="s">
        <v>209</v>
      </c>
      <c r="D116" s="364" t="s">
        <v>186</v>
      </c>
      <c r="E116" s="364" t="s">
        <v>240</v>
      </c>
      <c r="F116" s="364" t="s">
        <v>1376</v>
      </c>
      <c r="G116" s="364"/>
      <c r="H116" s="364"/>
      <c r="I116" s="364"/>
      <c r="J116" s="364"/>
      <c r="K116" s="361"/>
      <c r="L116" s="361"/>
      <c r="M116" s="362"/>
      <c r="N116" s="362"/>
      <c r="O116" s="362"/>
      <c r="P116" s="362"/>
      <c r="Q116" s="362"/>
      <c r="R116" s="97"/>
      <c r="S116" s="97"/>
      <c r="T116" s="97"/>
    </row>
    <row r="117" spans="1:20" ht="12.75">
      <c r="A117" s="364">
        <v>1</v>
      </c>
      <c r="B117" s="363">
        <v>19086</v>
      </c>
      <c r="C117" s="364" t="s">
        <v>241</v>
      </c>
      <c r="D117" s="364" t="s">
        <v>181</v>
      </c>
      <c r="E117" s="364" t="s">
        <v>239</v>
      </c>
      <c r="F117" s="364" t="s">
        <v>1376</v>
      </c>
      <c r="G117" s="364"/>
      <c r="H117" s="364"/>
      <c r="I117" s="364"/>
      <c r="J117" s="364"/>
      <c r="K117" s="361"/>
      <c r="L117" s="361"/>
      <c r="M117" s="362"/>
      <c r="N117" s="362"/>
      <c r="O117" s="362"/>
      <c r="P117" s="362"/>
      <c r="Q117" s="362"/>
      <c r="R117" s="97"/>
      <c r="S117" s="97"/>
      <c r="T117" s="97"/>
    </row>
    <row r="118" spans="1:20" ht="12.75">
      <c r="A118" s="364">
        <v>1</v>
      </c>
      <c r="B118" s="363" t="s">
        <v>775</v>
      </c>
      <c r="C118" s="364" t="s">
        <v>180</v>
      </c>
      <c r="D118" s="364" t="s">
        <v>181</v>
      </c>
      <c r="E118" s="364" t="s">
        <v>239</v>
      </c>
      <c r="F118" s="364" t="s">
        <v>179</v>
      </c>
      <c r="G118" s="364"/>
      <c r="H118" s="364"/>
      <c r="I118" s="364"/>
      <c r="J118" s="364"/>
      <c r="K118" s="361"/>
      <c r="L118" s="361"/>
      <c r="M118" s="362"/>
      <c r="N118" s="362"/>
      <c r="O118" s="362"/>
      <c r="P118" s="362"/>
      <c r="Q118" s="362"/>
      <c r="R118" s="97"/>
      <c r="S118" s="97"/>
      <c r="T118" s="97"/>
    </row>
    <row r="119" spans="1:20" ht="12.75">
      <c r="A119" s="364">
        <v>1</v>
      </c>
      <c r="B119" s="363">
        <v>19087</v>
      </c>
      <c r="C119" s="364" t="s">
        <v>242</v>
      </c>
      <c r="D119" s="364" t="s">
        <v>175</v>
      </c>
      <c r="E119" s="364" t="s">
        <v>277</v>
      </c>
      <c r="F119" s="364" t="s">
        <v>179</v>
      </c>
      <c r="G119" s="364"/>
      <c r="H119" s="364"/>
      <c r="I119" s="364"/>
      <c r="J119" s="364"/>
      <c r="K119" s="361"/>
      <c r="L119" s="361"/>
      <c r="M119" s="362"/>
      <c r="N119" s="362"/>
      <c r="O119" s="362"/>
      <c r="P119" s="362"/>
      <c r="Q119" s="362"/>
      <c r="R119" s="97"/>
      <c r="S119" s="97"/>
      <c r="T119" s="97"/>
    </row>
    <row r="120" spans="1:20" ht="12.75">
      <c r="A120" s="364">
        <v>1</v>
      </c>
      <c r="B120" s="363" t="s">
        <v>775</v>
      </c>
      <c r="C120" s="364" t="s">
        <v>243</v>
      </c>
      <c r="D120" s="364" t="s">
        <v>181</v>
      </c>
      <c r="E120" s="364" t="s">
        <v>114</v>
      </c>
      <c r="F120" s="364" t="s">
        <v>179</v>
      </c>
      <c r="G120" s="364"/>
      <c r="H120" s="364"/>
      <c r="I120" s="364"/>
      <c r="J120" s="364"/>
      <c r="K120" s="361"/>
      <c r="L120" s="361"/>
      <c r="M120" s="362"/>
      <c r="N120" s="362"/>
      <c r="O120" s="362"/>
      <c r="P120" s="362"/>
      <c r="Q120" s="362"/>
      <c r="R120" s="97"/>
      <c r="S120" s="97"/>
      <c r="T120" s="97"/>
    </row>
    <row r="121" spans="1:20" ht="25.5">
      <c r="A121" s="364">
        <v>1</v>
      </c>
      <c r="B121" s="363">
        <v>19090</v>
      </c>
      <c r="C121" s="364" t="s">
        <v>244</v>
      </c>
      <c r="D121" s="364" t="s">
        <v>178</v>
      </c>
      <c r="E121" s="364" t="s">
        <v>78</v>
      </c>
      <c r="F121" s="364"/>
      <c r="G121" s="364"/>
      <c r="H121" s="364"/>
      <c r="I121" s="364"/>
      <c r="J121" s="364"/>
      <c r="K121" s="361"/>
      <c r="L121" s="361"/>
      <c r="M121" s="362"/>
      <c r="N121" s="362"/>
      <c r="O121" s="362"/>
      <c r="P121" s="362"/>
      <c r="Q121" s="362"/>
      <c r="R121" s="97"/>
      <c r="S121" s="97"/>
      <c r="T121" s="97"/>
    </row>
    <row r="122" spans="1:20" ht="25.5">
      <c r="A122" s="364">
        <v>1</v>
      </c>
      <c r="B122" s="363">
        <v>19097</v>
      </c>
      <c r="C122" s="364" t="s">
        <v>245</v>
      </c>
      <c r="D122" s="364" t="s">
        <v>170</v>
      </c>
      <c r="E122" s="364" t="s">
        <v>1401</v>
      </c>
      <c r="F122" s="364" t="s">
        <v>1369</v>
      </c>
      <c r="G122" s="364"/>
      <c r="H122" s="364"/>
      <c r="I122" s="364"/>
      <c r="J122" s="364"/>
      <c r="K122" s="361"/>
      <c r="L122" s="361"/>
      <c r="M122" s="362"/>
      <c r="N122" s="362"/>
      <c r="O122" s="362"/>
      <c r="P122" s="362"/>
      <c r="Q122" s="362"/>
      <c r="R122" s="97"/>
      <c r="S122" s="97"/>
      <c r="T122" s="97"/>
    </row>
    <row r="123" spans="1:20" ht="12.75">
      <c r="A123" s="364">
        <v>1</v>
      </c>
      <c r="B123" s="363" t="s">
        <v>775</v>
      </c>
      <c r="C123" s="364" t="s">
        <v>246</v>
      </c>
      <c r="D123" s="364" t="s">
        <v>181</v>
      </c>
      <c r="E123" s="364" t="s">
        <v>247</v>
      </c>
      <c r="F123" s="364" t="s">
        <v>1376</v>
      </c>
      <c r="G123" s="364"/>
      <c r="H123" s="364"/>
      <c r="I123" s="364"/>
      <c r="J123" s="364"/>
      <c r="K123" s="361"/>
      <c r="L123" s="361"/>
      <c r="M123" s="362"/>
      <c r="N123" s="362"/>
      <c r="O123" s="362"/>
      <c r="P123" s="362"/>
      <c r="Q123" s="362"/>
      <c r="R123" s="97"/>
      <c r="S123" s="97"/>
      <c r="T123" s="97"/>
    </row>
    <row r="124" spans="1:20" ht="12.75">
      <c r="A124" s="364">
        <v>1</v>
      </c>
      <c r="B124" s="363" t="s">
        <v>775</v>
      </c>
      <c r="C124" s="364" t="s">
        <v>248</v>
      </c>
      <c r="D124" s="364" t="s">
        <v>181</v>
      </c>
      <c r="E124" s="364" t="s">
        <v>249</v>
      </c>
      <c r="F124" s="364" t="s">
        <v>179</v>
      </c>
      <c r="G124" s="364"/>
      <c r="H124" s="364"/>
      <c r="I124" s="364"/>
      <c r="J124" s="364"/>
      <c r="K124" s="361"/>
      <c r="L124" s="361"/>
      <c r="M124" s="362"/>
      <c r="N124" s="362"/>
      <c r="O124" s="362"/>
      <c r="P124" s="362"/>
      <c r="Q124" s="362"/>
      <c r="R124" s="97"/>
      <c r="S124" s="97"/>
      <c r="T124" s="97"/>
    </row>
    <row r="125" spans="1:20" ht="12.75">
      <c r="A125" s="364">
        <v>1</v>
      </c>
      <c r="B125" s="363">
        <v>19105</v>
      </c>
      <c r="C125" s="364" t="s">
        <v>251</v>
      </c>
      <c r="D125" s="364" t="s">
        <v>175</v>
      </c>
      <c r="E125" s="364" t="s">
        <v>240</v>
      </c>
      <c r="F125" s="364" t="s">
        <v>179</v>
      </c>
      <c r="G125" s="364"/>
      <c r="H125" s="364"/>
      <c r="I125" s="364"/>
      <c r="J125" s="364"/>
      <c r="K125" s="361"/>
      <c r="L125" s="361"/>
      <c r="M125" s="362"/>
      <c r="N125" s="362"/>
      <c r="O125" s="362"/>
      <c r="P125" s="362"/>
      <c r="Q125" s="362"/>
      <c r="R125" s="97"/>
      <c r="S125" s="97"/>
      <c r="T125" s="97"/>
    </row>
    <row r="126" spans="1:20" ht="25.5">
      <c r="A126" s="364">
        <v>1</v>
      </c>
      <c r="B126" s="363" t="s">
        <v>775</v>
      </c>
      <c r="C126" s="364" t="s">
        <v>252</v>
      </c>
      <c r="D126" s="364" t="s">
        <v>175</v>
      </c>
      <c r="E126" s="364" t="s">
        <v>120</v>
      </c>
      <c r="F126" s="364"/>
      <c r="G126" s="364"/>
      <c r="H126" s="364"/>
      <c r="I126" s="364"/>
      <c r="J126" s="364"/>
      <c r="K126" s="361"/>
      <c r="L126" s="361"/>
      <c r="M126" s="362"/>
      <c r="N126" s="362"/>
      <c r="O126" s="362"/>
      <c r="P126" s="362"/>
      <c r="Q126" s="362"/>
      <c r="R126" s="97"/>
      <c r="S126" s="97"/>
      <c r="T126" s="97"/>
    </row>
    <row r="127" spans="1:20" ht="12.75">
      <c r="A127" s="364">
        <v>1</v>
      </c>
      <c r="B127" s="363" t="s">
        <v>775</v>
      </c>
      <c r="C127" s="364" t="s">
        <v>262</v>
      </c>
      <c r="D127" s="364" t="s">
        <v>175</v>
      </c>
      <c r="E127" s="364" t="s">
        <v>121</v>
      </c>
      <c r="F127" s="364" t="s">
        <v>1376</v>
      </c>
      <c r="G127" s="364"/>
      <c r="H127" s="364"/>
      <c r="I127" s="364"/>
      <c r="J127" s="364"/>
      <c r="K127" s="361"/>
      <c r="L127" s="361"/>
      <c r="M127" s="362"/>
      <c r="N127" s="362"/>
      <c r="O127" s="362"/>
      <c r="P127" s="362"/>
      <c r="Q127" s="362"/>
      <c r="R127" s="97"/>
      <c r="S127" s="97"/>
      <c r="T127" s="97"/>
    </row>
    <row r="128" spans="1:20" ht="25.5">
      <c r="A128" s="364">
        <v>1</v>
      </c>
      <c r="B128" s="363" t="s">
        <v>775</v>
      </c>
      <c r="C128" s="364" t="s">
        <v>263</v>
      </c>
      <c r="D128" s="364" t="s">
        <v>175</v>
      </c>
      <c r="E128" s="364" t="s">
        <v>121</v>
      </c>
      <c r="F128" s="364" t="s">
        <v>1407</v>
      </c>
      <c r="G128" s="364"/>
      <c r="H128" s="364"/>
      <c r="I128" s="364"/>
      <c r="J128" s="364"/>
      <c r="K128" s="361"/>
      <c r="L128" s="361"/>
      <c r="M128" s="362"/>
      <c r="N128" s="362"/>
      <c r="O128" s="362"/>
      <c r="P128" s="362"/>
      <c r="Q128" s="362"/>
      <c r="R128" s="97"/>
      <c r="S128" s="97"/>
      <c r="T128" s="97"/>
    </row>
    <row r="129" spans="1:20" ht="25.5">
      <c r="A129" s="364">
        <v>1</v>
      </c>
      <c r="B129" s="363" t="s">
        <v>775</v>
      </c>
      <c r="C129" s="364" t="s">
        <v>264</v>
      </c>
      <c r="D129" s="364" t="s">
        <v>170</v>
      </c>
      <c r="E129" s="364" t="s">
        <v>122</v>
      </c>
      <c r="F129" s="364" t="s">
        <v>1407</v>
      </c>
      <c r="G129" s="364"/>
      <c r="H129" s="364"/>
      <c r="I129" s="364"/>
      <c r="J129" s="364"/>
      <c r="K129" s="361"/>
      <c r="L129" s="361"/>
      <c r="M129" s="362"/>
      <c r="N129" s="362"/>
      <c r="O129" s="362"/>
      <c r="P129" s="362"/>
      <c r="Q129" s="362"/>
      <c r="R129" s="97"/>
      <c r="S129" s="97"/>
      <c r="T129" s="97"/>
    </row>
    <row r="130" spans="1:20" ht="12.75">
      <c r="A130" s="364">
        <v>1</v>
      </c>
      <c r="B130" s="363" t="s">
        <v>775</v>
      </c>
      <c r="C130" s="364" t="s">
        <v>265</v>
      </c>
      <c r="D130" s="364" t="s">
        <v>170</v>
      </c>
      <c r="E130" s="364" t="s">
        <v>122</v>
      </c>
      <c r="F130" s="364" t="s">
        <v>179</v>
      </c>
      <c r="G130" s="364"/>
      <c r="H130" s="364"/>
      <c r="I130" s="364"/>
      <c r="J130" s="364"/>
      <c r="K130" s="361"/>
      <c r="L130" s="361"/>
      <c r="M130" s="362"/>
      <c r="N130" s="362"/>
      <c r="O130" s="362"/>
      <c r="P130" s="362"/>
      <c r="Q130" s="362"/>
      <c r="R130" s="97"/>
      <c r="S130" s="97"/>
      <c r="T130" s="97"/>
    </row>
    <row r="131" spans="1:20" ht="12.75">
      <c r="A131" s="364">
        <v>1</v>
      </c>
      <c r="B131" s="363">
        <v>19114</v>
      </c>
      <c r="C131" s="364" t="s">
        <v>266</v>
      </c>
      <c r="D131" s="364" t="s">
        <v>170</v>
      </c>
      <c r="E131" s="364" t="s">
        <v>123</v>
      </c>
      <c r="F131" s="364" t="s">
        <v>179</v>
      </c>
      <c r="G131" s="364"/>
      <c r="H131" s="364"/>
      <c r="I131" s="364"/>
      <c r="J131" s="364"/>
      <c r="K131" s="361"/>
      <c r="L131" s="361"/>
      <c r="M131" s="362"/>
      <c r="N131" s="362"/>
      <c r="O131" s="362"/>
      <c r="P131" s="362"/>
      <c r="Q131" s="362"/>
      <c r="R131" s="97"/>
      <c r="S131" s="97"/>
      <c r="T131" s="97"/>
    </row>
    <row r="132" spans="1:20" ht="12.75">
      <c r="A132" s="374"/>
      <c r="B132" s="363"/>
      <c r="C132" s="364"/>
      <c r="D132" s="364"/>
      <c r="E132" s="364"/>
      <c r="F132" s="364"/>
      <c r="G132" s="364"/>
      <c r="H132" s="364"/>
      <c r="I132" s="364"/>
      <c r="J132" s="364"/>
      <c r="K132" s="361"/>
      <c r="L132" s="361"/>
      <c r="M132" s="362"/>
      <c r="N132" s="362"/>
      <c r="O132" s="362"/>
      <c r="P132" s="362"/>
      <c r="Q132" s="362"/>
      <c r="R132" s="97"/>
      <c r="S132" s="97"/>
      <c r="T132" s="97"/>
    </row>
    <row r="133" spans="1:20" ht="15.75" customHeight="1">
      <c r="A133" s="364">
        <v>1</v>
      </c>
      <c r="B133" s="363">
        <v>19117</v>
      </c>
      <c r="C133" s="364" t="s">
        <v>267</v>
      </c>
      <c r="D133" s="364" t="s">
        <v>178</v>
      </c>
      <c r="E133" s="364" t="s">
        <v>268</v>
      </c>
      <c r="F133" s="364" t="s">
        <v>179</v>
      </c>
      <c r="G133" s="364"/>
      <c r="H133" s="364"/>
      <c r="I133" s="364"/>
      <c r="J133" s="364"/>
      <c r="K133" s="361"/>
      <c r="L133" s="361"/>
      <c r="M133" s="362"/>
      <c r="N133" s="362"/>
      <c r="O133" s="362"/>
      <c r="P133" s="362"/>
      <c r="Q133" s="362"/>
      <c r="R133" s="97"/>
      <c r="S133" s="97"/>
      <c r="T133" s="97"/>
    </row>
    <row r="134" spans="1:20" ht="12.75">
      <c r="A134" s="364">
        <v>1</v>
      </c>
      <c r="B134" s="363" t="s">
        <v>775</v>
      </c>
      <c r="C134" s="364" t="s">
        <v>269</v>
      </c>
      <c r="D134" s="364" t="s">
        <v>181</v>
      </c>
      <c r="E134" s="364" t="s">
        <v>1401</v>
      </c>
      <c r="F134" s="364" t="s">
        <v>179</v>
      </c>
      <c r="G134" s="364"/>
      <c r="H134" s="364"/>
      <c r="I134" s="364"/>
      <c r="J134" s="364"/>
      <c r="K134" s="361"/>
      <c r="L134" s="361"/>
      <c r="M134" s="362"/>
      <c r="N134" s="362"/>
      <c r="O134" s="362"/>
      <c r="P134" s="362"/>
      <c r="Q134" s="362"/>
      <c r="R134" s="97"/>
      <c r="S134" s="97"/>
      <c r="T134" s="97"/>
    </row>
    <row r="135" spans="1:20" ht="12.75">
      <c r="A135" s="364">
        <v>1</v>
      </c>
      <c r="B135" s="363" t="s">
        <v>775</v>
      </c>
      <c r="C135" s="364" t="s">
        <v>270</v>
      </c>
      <c r="D135" s="364" t="s">
        <v>181</v>
      </c>
      <c r="E135" s="364" t="s">
        <v>1401</v>
      </c>
      <c r="F135" s="364" t="s">
        <v>179</v>
      </c>
      <c r="G135" s="364"/>
      <c r="H135" s="364"/>
      <c r="I135" s="364"/>
      <c r="J135" s="364"/>
      <c r="K135" s="361"/>
      <c r="L135" s="361"/>
      <c r="M135" s="362"/>
      <c r="N135" s="362"/>
      <c r="O135" s="362"/>
      <c r="P135" s="362"/>
      <c r="Q135" s="362"/>
      <c r="R135" s="97"/>
      <c r="S135" s="97"/>
      <c r="T135" s="97"/>
    </row>
    <row r="136" spans="1:20" ht="25.5">
      <c r="A136" s="364">
        <v>1</v>
      </c>
      <c r="B136" s="363" t="s">
        <v>775</v>
      </c>
      <c r="C136" s="364" t="s">
        <v>49</v>
      </c>
      <c r="D136" s="364" t="s">
        <v>181</v>
      </c>
      <c r="E136" s="364" t="s">
        <v>1401</v>
      </c>
      <c r="F136" s="364" t="s">
        <v>1376</v>
      </c>
      <c r="G136" s="364"/>
      <c r="H136" s="364"/>
      <c r="I136" s="364"/>
      <c r="J136" s="364"/>
      <c r="K136" s="361"/>
      <c r="L136" s="361"/>
      <c r="M136" s="362"/>
      <c r="N136" s="362"/>
      <c r="O136" s="362"/>
      <c r="P136" s="362"/>
      <c r="Q136" s="362"/>
      <c r="R136" s="97"/>
      <c r="S136" s="97"/>
      <c r="T136" s="97"/>
    </row>
    <row r="137" spans="1:20" ht="12.75">
      <c r="A137" s="364">
        <v>1</v>
      </c>
      <c r="B137" s="363">
        <v>19118</v>
      </c>
      <c r="C137" s="364" t="s">
        <v>271</v>
      </c>
      <c r="D137" s="364" t="s">
        <v>175</v>
      </c>
      <c r="E137" s="364" t="s">
        <v>272</v>
      </c>
      <c r="F137" s="364" t="s">
        <v>179</v>
      </c>
      <c r="G137" s="364"/>
      <c r="H137" s="364"/>
      <c r="I137" s="364"/>
      <c r="J137" s="364"/>
      <c r="K137" s="361"/>
      <c r="L137" s="361"/>
      <c r="M137" s="362"/>
      <c r="N137" s="362"/>
      <c r="O137" s="362"/>
      <c r="P137" s="362"/>
      <c r="Q137" s="362"/>
      <c r="R137" s="97"/>
      <c r="S137" s="97"/>
      <c r="T137" s="97"/>
    </row>
    <row r="138" spans="1:20" ht="25.5">
      <c r="A138" s="364">
        <v>1</v>
      </c>
      <c r="B138" s="363" t="s">
        <v>775</v>
      </c>
      <c r="C138" s="364" t="s">
        <v>242</v>
      </c>
      <c r="D138" s="364" t="s">
        <v>175</v>
      </c>
      <c r="E138" s="364" t="s">
        <v>50</v>
      </c>
      <c r="F138" s="364" t="s">
        <v>179</v>
      </c>
      <c r="G138" s="364"/>
      <c r="H138" s="364"/>
      <c r="I138" s="364"/>
      <c r="J138" s="364"/>
      <c r="K138" s="361"/>
      <c r="L138" s="361"/>
      <c r="M138" s="362"/>
      <c r="N138" s="362"/>
      <c r="O138" s="362"/>
      <c r="P138" s="362"/>
      <c r="Q138" s="362"/>
      <c r="R138" s="97"/>
      <c r="S138" s="97"/>
      <c r="T138" s="97"/>
    </row>
    <row r="139" spans="1:20" ht="25.5">
      <c r="A139" s="364">
        <v>1</v>
      </c>
      <c r="B139" s="363" t="s">
        <v>775</v>
      </c>
      <c r="C139" s="364" t="s">
        <v>273</v>
      </c>
      <c r="D139" s="364" t="s">
        <v>175</v>
      </c>
      <c r="E139" s="364" t="s">
        <v>50</v>
      </c>
      <c r="F139" s="364" t="s">
        <v>179</v>
      </c>
      <c r="G139" s="364"/>
      <c r="H139" s="364"/>
      <c r="I139" s="364"/>
      <c r="J139" s="364"/>
      <c r="K139" s="361"/>
      <c r="L139" s="361"/>
      <c r="M139" s="362"/>
      <c r="N139" s="362"/>
      <c r="O139" s="362"/>
      <c r="P139" s="362"/>
      <c r="Q139" s="362"/>
      <c r="R139" s="97"/>
      <c r="S139" s="97"/>
      <c r="T139" s="97"/>
    </row>
    <row r="140" spans="1:20" ht="25.5">
      <c r="A140" s="364">
        <v>1</v>
      </c>
      <c r="B140" s="363" t="s">
        <v>775</v>
      </c>
      <c r="C140" s="364" t="s">
        <v>274</v>
      </c>
      <c r="D140" s="364" t="s">
        <v>178</v>
      </c>
      <c r="E140" s="364" t="s">
        <v>50</v>
      </c>
      <c r="F140" s="364" t="s">
        <v>179</v>
      </c>
      <c r="G140" s="364"/>
      <c r="H140" s="364"/>
      <c r="I140" s="364"/>
      <c r="J140" s="364"/>
      <c r="K140" s="361"/>
      <c r="L140" s="361"/>
      <c r="M140" s="362"/>
      <c r="N140" s="362"/>
      <c r="O140" s="362"/>
      <c r="P140" s="362"/>
      <c r="Q140" s="362"/>
      <c r="R140" s="97"/>
      <c r="S140" s="97"/>
      <c r="T140" s="97"/>
    </row>
    <row r="141" spans="1:20" ht="12.75">
      <c r="A141" s="364">
        <v>1</v>
      </c>
      <c r="B141" s="363">
        <v>19127</v>
      </c>
      <c r="C141" s="364" t="s">
        <v>276</v>
      </c>
      <c r="D141" s="364" t="s">
        <v>181</v>
      </c>
      <c r="E141" s="364" t="s">
        <v>277</v>
      </c>
      <c r="F141" s="364" t="s">
        <v>179</v>
      </c>
      <c r="G141" s="364"/>
      <c r="H141" s="364"/>
      <c r="I141" s="364"/>
      <c r="J141" s="364"/>
      <c r="K141" s="361"/>
      <c r="L141" s="361"/>
      <c r="M141" s="362"/>
      <c r="N141" s="362"/>
      <c r="O141" s="362"/>
      <c r="P141" s="362"/>
      <c r="Q141" s="362"/>
      <c r="R141" s="97"/>
      <c r="S141" s="97"/>
      <c r="T141" s="97"/>
    </row>
    <row r="142" spans="1:20" ht="12.75">
      <c r="A142" s="364">
        <v>1</v>
      </c>
      <c r="B142" s="363">
        <v>19134</v>
      </c>
      <c r="C142" s="364" t="s">
        <v>278</v>
      </c>
      <c r="D142" s="364" t="s">
        <v>175</v>
      </c>
      <c r="E142" s="364" t="s">
        <v>51</v>
      </c>
      <c r="F142" s="364" t="s">
        <v>1376</v>
      </c>
      <c r="G142" s="364"/>
      <c r="H142" s="364"/>
      <c r="I142" s="364"/>
      <c r="J142" s="364"/>
      <c r="K142" s="361"/>
      <c r="L142" s="361"/>
      <c r="M142" s="362"/>
      <c r="N142" s="362"/>
      <c r="O142" s="362"/>
      <c r="P142" s="362"/>
      <c r="Q142" s="362"/>
      <c r="R142" s="97"/>
      <c r="S142" s="97"/>
      <c r="T142" s="97"/>
    </row>
    <row r="143" spans="1:20" ht="12.75">
      <c r="A143" s="364">
        <v>1</v>
      </c>
      <c r="B143" s="363">
        <v>19139</v>
      </c>
      <c r="C143" s="364" t="s">
        <v>279</v>
      </c>
      <c r="D143" s="364" t="s">
        <v>175</v>
      </c>
      <c r="E143" s="364" t="s">
        <v>1406</v>
      </c>
      <c r="F143" s="364" t="s">
        <v>179</v>
      </c>
      <c r="G143" s="364"/>
      <c r="H143" s="364"/>
      <c r="I143" s="364"/>
      <c r="J143" s="364"/>
      <c r="K143" s="361"/>
      <c r="L143" s="361"/>
      <c r="M143" s="362"/>
      <c r="N143" s="362"/>
      <c r="O143" s="362"/>
      <c r="P143" s="362"/>
      <c r="Q143" s="362"/>
      <c r="R143" s="97"/>
      <c r="S143" s="97"/>
      <c r="T143" s="97"/>
    </row>
    <row r="144" spans="1:20" ht="17.25" customHeight="1">
      <c r="A144" s="364">
        <v>1</v>
      </c>
      <c r="B144" s="363" t="s">
        <v>775</v>
      </c>
      <c r="C144" s="364" t="s">
        <v>52</v>
      </c>
      <c r="D144" s="364" t="s">
        <v>175</v>
      </c>
      <c r="E144" s="364" t="s">
        <v>280</v>
      </c>
      <c r="F144" s="364"/>
      <c r="G144" s="364"/>
      <c r="H144" s="364"/>
      <c r="I144" s="364"/>
      <c r="J144" s="364"/>
      <c r="K144" s="361"/>
      <c r="L144" s="361"/>
      <c r="M144" s="362"/>
      <c r="N144" s="362"/>
      <c r="O144" s="362"/>
      <c r="P144" s="362"/>
      <c r="Q144" s="362"/>
      <c r="R144" s="97"/>
      <c r="S144" s="97"/>
      <c r="T144" s="97"/>
    </row>
    <row r="145" spans="1:20" ht="25.5">
      <c r="A145" s="364">
        <v>1</v>
      </c>
      <c r="B145" s="363" t="s">
        <v>775</v>
      </c>
      <c r="C145" s="364" t="s">
        <v>281</v>
      </c>
      <c r="D145" s="364" t="s">
        <v>175</v>
      </c>
      <c r="E145" s="364" t="s">
        <v>1401</v>
      </c>
      <c r="F145" s="364" t="s">
        <v>1407</v>
      </c>
      <c r="G145" s="364"/>
      <c r="H145" s="364"/>
      <c r="I145" s="364"/>
      <c r="J145" s="364"/>
      <c r="K145" s="361"/>
      <c r="L145" s="361"/>
      <c r="M145" s="362"/>
      <c r="N145" s="362"/>
      <c r="O145" s="362"/>
      <c r="P145" s="362"/>
      <c r="Q145" s="362"/>
      <c r="R145" s="97"/>
      <c r="S145" s="97"/>
      <c r="T145" s="97"/>
    </row>
    <row r="146" spans="1:20" ht="27.75" customHeight="1">
      <c r="A146" s="364">
        <v>1</v>
      </c>
      <c r="B146" s="363">
        <v>19141</v>
      </c>
      <c r="C146" s="372" t="s">
        <v>282</v>
      </c>
      <c r="D146" s="364" t="s">
        <v>283</v>
      </c>
      <c r="E146" s="364" t="s">
        <v>284</v>
      </c>
      <c r="F146" s="364" t="s">
        <v>1393</v>
      </c>
      <c r="G146" s="364"/>
      <c r="H146" s="364"/>
      <c r="I146" s="364"/>
      <c r="J146" s="364"/>
      <c r="K146" s="361"/>
      <c r="L146" s="361"/>
      <c r="M146" s="362"/>
      <c r="N146" s="362"/>
      <c r="O146" s="362"/>
      <c r="P146" s="362"/>
      <c r="Q146" s="362"/>
      <c r="R146" s="97"/>
      <c r="S146" s="97"/>
      <c r="T146" s="97"/>
    </row>
    <row r="147" spans="1:20" ht="12.75">
      <c r="A147" s="364">
        <v>1</v>
      </c>
      <c r="B147" s="363">
        <v>19142</v>
      </c>
      <c r="C147" s="364" t="s">
        <v>285</v>
      </c>
      <c r="D147" s="364" t="s">
        <v>186</v>
      </c>
      <c r="E147" s="364" t="s">
        <v>286</v>
      </c>
      <c r="F147" s="364" t="s">
        <v>179</v>
      </c>
      <c r="H147" s="364"/>
      <c r="I147" s="364"/>
      <c r="J147" s="364"/>
      <c r="K147" s="361"/>
      <c r="L147" s="361"/>
      <c r="M147" s="362"/>
      <c r="N147" s="362"/>
      <c r="O147" s="362"/>
      <c r="P147" s="362"/>
      <c r="Q147" s="362"/>
      <c r="R147" s="97"/>
      <c r="S147" s="97"/>
      <c r="T147" s="97"/>
    </row>
    <row r="148" spans="1:20" ht="12.75">
      <c r="A148" s="364">
        <v>1</v>
      </c>
      <c r="B148" s="363">
        <v>19145</v>
      </c>
      <c r="C148" s="364" t="s">
        <v>287</v>
      </c>
      <c r="D148" s="364" t="s">
        <v>186</v>
      </c>
      <c r="E148" s="364" t="s">
        <v>288</v>
      </c>
      <c r="F148" s="364" t="s">
        <v>1376</v>
      </c>
      <c r="H148" s="364"/>
      <c r="I148" s="364"/>
      <c r="J148" s="364"/>
      <c r="K148" s="361"/>
      <c r="L148" s="361"/>
      <c r="M148" s="362"/>
      <c r="N148" s="362"/>
      <c r="O148" s="362"/>
      <c r="P148" s="362"/>
      <c r="Q148" s="362"/>
      <c r="R148" s="97"/>
      <c r="S148" s="97"/>
      <c r="T148" s="97"/>
    </row>
    <row r="149" spans="1:20" ht="12.75">
      <c r="A149" s="374"/>
      <c r="B149" s="363"/>
      <c r="C149" s="364"/>
      <c r="D149" s="364"/>
      <c r="E149" s="364"/>
      <c r="F149" s="364"/>
      <c r="G149" s="364"/>
      <c r="H149" s="364"/>
      <c r="I149" s="364"/>
      <c r="J149" s="364"/>
      <c r="K149" s="361"/>
      <c r="L149" s="361"/>
      <c r="M149" s="362"/>
      <c r="N149" s="362"/>
      <c r="O149" s="362"/>
      <c r="P149" s="362"/>
      <c r="Q149" s="362"/>
      <c r="R149" s="97"/>
      <c r="S149" s="97"/>
      <c r="T149" s="97"/>
    </row>
    <row r="150" spans="1:20" ht="16.5" customHeight="1">
      <c r="A150" s="364">
        <v>1</v>
      </c>
      <c r="B150" s="363">
        <v>19149</v>
      </c>
      <c r="C150" s="364" t="s">
        <v>124</v>
      </c>
      <c r="D150" s="364" t="s">
        <v>181</v>
      </c>
      <c r="E150" s="364" t="s">
        <v>289</v>
      </c>
      <c r="F150" s="364"/>
      <c r="G150" s="364"/>
      <c r="H150" s="364"/>
      <c r="I150" s="364"/>
      <c r="J150" s="364"/>
      <c r="K150" s="361"/>
      <c r="L150" s="361"/>
      <c r="M150" s="362"/>
      <c r="N150" s="362"/>
      <c r="O150" s="362"/>
      <c r="P150" s="362"/>
      <c r="Q150" s="362"/>
      <c r="R150" s="97"/>
      <c r="S150" s="97"/>
      <c r="T150" s="97"/>
    </row>
    <row r="151" spans="1:20" ht="25.5">
      <c r="A151" s="364">
        <v>1</v>
      </c>
      <c r="B151" s="363">
        <v>19151</v>
      </c>
      <c r="C151" s="364" t="s">
        <v>290</v>
      </c>
      <c r="D151" s="364" t="s">
        <v>178</v>
      </c>
      <c r="E151" s="364" t="s">
        <v>291</v>
      </c>
      <c r="F151" s="364" t="s">
        <v>179</v>
      </c>
      <c r="G151" s="364"/>
      <c r="H151" s="364"/>
      <c r="I151" s="364"/>
      <c r="J151" s="364"/>
      <c r="K151" s="361"/>
      <c r="L151" s="361"/>
      <c r="M151" s="362"/>
      <c r="N151" s="362"/>
      <c r="O151" s="362"/>
      <c r="P151" s="362"/>
      <c r="Q151" s="362"/>
      <c r="R151" s="97"/>
      <c r="S151" s="97"/>
      <c r="T151" s="97"/>
    </row>
    <row r="152" spans="1:20" ht="16.5" customHeight="1">
      <c r="A152" s="364">
        <v>1</v>
      </c>
      <c r="B152" s="363" t="s">
        <v>775</v>
      </c>
      <c r="C152" s="364" t="s">
        <v>1174</v>
      </c>
      <c r="D152" s="364" t="s">
        <v>178</v>
      </c>
      <c r="E152" s="364" t="s">
        <v>292</v>
      </c>
      <c r="F152" s="364" t="s">
        <v>179</v>
      </c>
      <c r="G152" s="364"/>
      <c r="H152" s="364"/>
      <c r="I152" s="364"/>
      <c r="J152" s="364"/>
      <c r="K152" s="361"/>
      <c r="L152" s="361"/>
      <c r="M152" s="362"/>
      <c r="N152" s="362"/>
      <c r="O152" s="362"/>
      <c r="P152" s="362"/>
      <c r="Q152" s="362"/>
      <c r="R152" s="97"/>
      <c r="S152" s="97"/>
      <c r="T152" s="97"/>
    </row>
    <row r="153" spans="1:20" ht="12.75">
      <c r="A153" s="364">
        <v>1</v>
      </c>
      <c r="B153" s="363" t="s">
        <v>775</v>
      </c>
      <c r="C153" s="364" t="s">
        <v>293</v>
      </c>
      <c r="D153" s="364" t="s">
        <v>181</v>
      </c>
      <c r="E153" s="364" t="s">
        <v>1401</v>
      </c>
      <c r="F153" s="364" t="s">
        <v>179</v>
      </c>
      <c r="G153" s="364"/>
      <c r="H153" s="364"/>
      <c r="I153" s="364"/>
      <c r="J153" s="364"/>
      <c r="K153" s="361"/>
      <c r="L153" s="361"/>
      <c r="M153" s="362"/>
      <c r="N153" s="362"/>
      <c r="O153" s="362"/>
      <c r="P153" s="362"/>
      <c r="Q153" s="362"/>
      <c r="R153" s="97"/>
      <c r="S153" s="97"/>
      <c r="T153" s="97"/>
    </row>
    <row r="154" spans="1:20" ht="12.75">
      <c r="A154" s="364">
        <v>1</v>
      </c>
      <c r="B154" s="363" t="s">
        <v>775</v>
      </c>
      <c r="C154" s="364" t="s">
        <v>294</v>
      </c>
      <c r="D154" s="364" t="s">
        <v>181</v>
      </c>
      <c r="E154" s="364" t="s">
        <v>1401</v>
      </c>
      <c r="F154" s="364" t="s">
        <v>179</v>
      </c>
      <c r="G154" s="364"/>
      <c r="H154" s="364"/>
      <c r="I154" s="364"/>
      <c r="J154" s="364"/>
      <c r="K154" s="361"/>
      <c r="L154" s="361"/>
      <c r="M154" s="362"/>
      <c r="N154" s="362"/>
      <c r="O154" s="362"/>
      <c r="P154" s="362"/>
      <c r="Q154" s="362"/>
      <c r="R154" s="97"/>
      <c r="S154" s="97"/>
      <c r="T154" s="97"/>
    </row>
    <row r="155" spans="1:20" ht="12.75">
      <c r="A155" s="364">
        <v>1</v>
      </c>
      <c r="B155" s="363">
        <v>19160</v>
      </c>
      <c r="C155" s="364" t="s">
        <v>295</v>
      </c>
      <c r="D155" s="364" t="s">
        <v>181</v>
      </c>
      <c r="E155" s="364" t="s">
        <v>1401</v>
      </c>
      <c r="F155" s="364" t="s">
        <v>179</v>
      </c>
      <c r="G155" s="364"/>
      <c r="H155" s="364"/>
      <c r="I155" s="364"/>
      <c r="J155" s="364"/>
      <c r="K155" s="361"/>
      <c r="L155" s="361"/>
      <c r="M155" s="362"/>
      <c r="N155" s="362"/>
      <c r="O155" s="362"/>
      <c r="P155" s="362"/>
      <c r="Q155" s="362"/>
      <c r="R155" s="97"/>
      <c r="S155" s="97"/>
      <c r="T155" s="97"/>
    </row>
    <row r="156" spans="1:20" ht="12.75">
      <c r="A156" s="364">
        <v>1</v>
      </c>
      <c r="B156" s="363" t="s">
        <v>775</v>
      </c>
      <c r="C156" s="364" t="s">
        <v>296</v>
      </c>
      <c r="D156" s="364" t="s">
        <v>181</v>
      </c>
      <c r="E156" s="364" t="s">
        <v>1401</v>
      </c>
      <c r="F156" s="364" t="s">
        <v>179</v>
      </c>
      <c r="G156" s="364"/>
      <c r="H156" s="364"/>
      <c r="I156" s="364"/>
      <c r="J156" s="364"/>
      <c r="K156" s="361"/>
      <c r="L156" s="361"/>
      <c r="M156" s="362"/>
      <c r="N156" s="362"/>
      <c r="O156" s="362"/>
      <c r="P156" s="362"/>
      <c r="Q156" s="362"/>
      <c r="R156" s="97"/>
      <c r="S156" s="97"/>
      <c r="T156" s="97"/>
    </row>
    <row r="157" spans="1:20" ht="12.75">
      <c r="A157" s="364">
        <v>1</v>
      </c>
      <c r="B157" s="363">
        <v>19161</v>
      </c>
      <c r="C157" s="364" t="s">
        <v>297</v>
      </c>
      <c r="D157" s="364" t="s">
        <v>181</v>
      </c>
      <c r="E157" s="364" t="s">
        <v>1401</v>
      </c>
      <c r="F157" s="364" t="s">
        <v>179</v>
      </c>
      <c r="G157" s="364"/>
      <c r="H157" s="364"/>
      <c r="I157" s="364"/>
      <c r="J157" s="364"/>
      <c r="K157" s="361"/>
      <c r="L157" s="361"/>
      <c r="M157" s="362"/>
      <c r="N157" s="362"/>
      <c r="O157" s="362"/>
      <c r="P157" s="362"/>
      <c r="Q157" s="362"/>
      <c r="R157" s="97"/>
      <c r="S157" s="97"/>
      <c r="T157" s="97"/>
    </row>
    <row r="158" spans="1:20" ht="15.75" customHeight="1">
      <c r="A158" s="364">
        <v>1</v>
      </c>
      <c r="B158" s="363">
        <v>19172</v>
      </c>
      <c r="C158" s="364" t="s">
        <v>298</v>
      </c>
      <c r="D158" s="364" t="s">
        <v>299</v>
      </c>
      <c r="E158" s="364" t="s">
        <v>300</v>
      </c>
      <c r="F158" s="364" t="s">
        <v>1376</v>
      </c>
      <c r="G158" s="364"/>
      <c r="H158" s="364"/>
      <c r="I158" s="364"/>
      <c r="J158" s="364"/>
      <c r="K158" s="361"/>
      <c r="L158" s="361"/>
      <c r="M158" s="362"/>
      <c r="N158" s="362"/>
      <c r="O158" s="362"/>
      <c r="P158" s="362"/>
      <c r="Q158" s="362"/>
      <c r="R158" s="97"/>
      <c r="S158" s="97"/>
      <c r="T158" s="97"/>
    </row>
    <row r="159" spans="1:20" ht="12.75">
      <c r="A159" s="374"/>
      <c r="B159" s="364"/>
      <c r="C159" s="364"/>
      <c r="D159" s="364"/>
      <c r="E159" s="364"/>
      <c r="F159" s="364"/>
      <c r="G159" s="364"/>
      <c r="H159" s="364"/>
      <c r="I159" s="364"/>
      <c r="J159" s="364"/>
      <c r="K159" s="361"/>
      <c r="L159" s="361"/>
      <c r="M159" s="362"/>
      <c r="N159" s="362"/>
      <c r="O159" s="362"/>
      <c r="P159" s="362"/>
      <c r="Q159" s="362"/>
      <c r="R159" s="97"/>
      <c r="S159" s="97"/>
      <c r="T159" s="97"/>
    </row>
    <row r="160" spans="1:20" ht="25.5">
      <c r="A160" s="364">
        <v>1</v>
      </c>
      <c r="B160" s="363">
        <v>19179</v>
      </c>
      <c r="C160" s="364" t="s">
        <v>301</v>
      </c>
      <c r="D160" s="364" t="s">
        <v>181</v>
      </c>
      <c r="E160" s="364" t="s">
        <v>1401</v>
      </c>
      <c r="F160" s="364" t="s">
        <v>1396</v>
      </c>
      <c r="G160" s="364"/>
      <c r="H160" s="364"/>
      <c r="I160" s="364"/>
      <c r="J160" s="364"/>
      <c r="K160" s="361"/>
      <c r="L160" s="361"/>
      <c r="M160" s="362"/>
      <c r="N160" s="362"/>
      <c r="O160" s="362"/>
      <c r="P160" s="362"/>
      <c r="Q160" s="362"/>
      <c r="R160" s="97"/>
      <c r="S160" s="97"/>
      <c r="T160" s="97"/>
    </row>
    <row r="161" spans="1:20" ht="25.5">
      <c r="A161" s="364">
        <v>1</v>
      </c>
      <c r="B161" s="363" t="s">
        <v>775</v>
      </c>
      <c r="C161" s="364" t="s">
        <v>302</v>
      </c>
      <c r="D161" s="364" t="s">
        <v>181</v>
      </c>
      <c r="E161" s="364" t="s">
        <v>1401</v>
      </c>
      <c r="F161" s="364" t="s">
        <v>1396</v>
      </c>
      <c r="G161" s="364"/>
      <c r="H161" s="364"/>
      <c r="I161" s="364"/>
      <c r="J161" s="364"/>
      <c r="K161" s="361"/>
      <c r="L161" s="361"/>
      <c r="M161" s="362"/>
      <c r="N161" s="362"/>
      <c r="O161" s="362"/>
      <c r="P161" s="362"/>
      <c r="Q161" s="362"/>
      <c r="R161" s="97"/>
      <c r="S161" s="97"/>
      <c r="T161" s="97"/>
    </row>
    <row r="162" spans="1:20" ht="25.5">
      <c r="A162" s="364">
        <v>1</v>
      </c>
      <c r="B162" s="363" t="s">
        <v>775</v>
      </c>
      <c r="C162" s="364" t="s">
        <v>303</v>
      </c>
      <c r="D162" s="364" t="s">
        <v>181</v>
      </c>
      <c r="E162" s="364" t="s">
        <v>1401</v>
      </c>
      <c r="F162" s="364" t="s">
        <v>1396</v>
      </c>
      <c r="G162" s="364"/>
      <c r="H162" s="364"/>
      <c r="I162" s="364"/>
      <c r="J162" s="364"/>
      <c r="K162" s="361"/>
      <c r="L162" s="361"/>
      <c r="M162" s="362"/>
      <c r="N162" s="362"/>
      <c r="O162" s="362"/>
      <c r="P162" s="362"/>
      <c r="Q162" s="362"/>
      <c r="R162" s="97"/>
      <c r="S162" s="97"/>
      <c r="T162" s="97"/>
    </row>
    <row r="163" spans="1:20" ht="25.5">
      <c r="A163" s="364">
        <v>1</v>
      </c>
      <c r="B163" s="363" t="s">
        <v>775</v>
      </c>
      <c r="C163" s="364" t="s">
        <v>304</v>
      </c>
      <c r="D163" s="364" t="s">
        <v>181</v>
      </c>
      <c r="E163" s="364" t="s">
        <v>1401</v>
      </c>
      <c r="F163" s="364" t="s">
        <v>1396</v>
      </c>
      <c r="G163" s="364"/>
      <c r="H163" s="364"/>
      <c r="I163" s="364"/>
      <c r="J163" s="364"/>
      <c r="K163" s="361"/>
      <c r="L163" s="361"/>
      <c r="M163" s="362"/>
      <c r="N163" s="362"/>
      <c r="O163" s="362"/>
      <c r="P163" s="362"/>
      <c r="Q163" s="362"/>
      <c r="R163" s="97"/>
      <c r="S163" s="97"/>
      <c r="T163" s="97"/>
    </row>
    <row r="164" spans="1:20" ht="25.5">
      <c r="A164" s="364">
        <v>1</v>
      </c>
      <c r="B164" s="363" t="s">
        <v>775</v>
      </c>
      <c r="C164" s="364" t="s">
        <v>305</v>
      </c>
      <c r="D164" s="364" t="s">
        <v>181</v>
      </c>
      <c r="E164" s="364" t="s">
        <v>1401</v>
      </c>
      <c r="F164" s="364" t="s">
        <v>1396</v>
      </c>
      <c r="G164" s="364"/>
      <c r="H164" s="364"/>
      <c r="I164" s="364"/>
      <c r="J164" s="364"/>
      <c r="K164" s="361"/>
      <c r="L164" s="361"/>
      <c r="M164" s="362"/>
      <c r="N164" s="362"/>
      <c r="O164" s="362"/>
      <c r="P164" s="362"/>
      <c r="Q164" s="362"/>
      <c r="R164" s="97"/>
      <c r="S164" s="97"/>
      <c r="T164" s="97"/>
    </row>
    <row r="165" spans="1:20" ht="25.5">
      <c r="A165" s="364">
        <v>1</v>
      </c>
      <c r="B165" s="363" t="s">
        <v>775</v>
      </c>
      <c r="C165" s="364" t="s">
        <v>306</v>
      </c>
      <c r="D165" s="364" t="s">
        <v>181</v>
      </c>
      <c r="E165" s="364" t="s">
        <v>1401</v>
      </c>
      <c r="F165" s="364" t="s">
        <v>1396</v>
      </c>
      <c r="G165" s="364"/>
      <c r="H165" s="364"/>
      <c r="I165" s="364"/>
      <c r="J165" s="364"/>
      <c r="K165" s="361"/>
      <c r="L165" s="361"/>
      <c r="M165" s="362"/>
      <c r="N165" s="362"/>
      <c r="O165" s="362"/>
      <c r="P165" s="362"/>
      <c r="Q165" s="362"/>
      <c r="R165" s="97"/>
      <c r="S165" s="97"/>
      <c r="T165" s="97"/>
    </row>
    <row r="166" spans="1:20" ht="25.5">
      <c r="A166" s="364">
        <v>1</v>
      </c>
      <c r="B166" s="363" t="s">
        <v>775</v>
      </c>
      <c r="C166" s="364" t="s">
        <v>307</v>
      </c>
      <c r="D166" s="364" t="s">
        <v>181</v>
      </c>
      <c r="E166" s="364" t="s">
        <v>1401</v>
      </c>
      <c r="F166" s="364" t="s">
        <v>1396</v>
      </c>
      <c r="G166" s="364"/>
      <c r="H166" s="364"/>
      <c r="I166" s="364"/>
      <c r="J166" s="364"/>
      <c r="K166" s="361"/>
      <c r="L166" s="361"/>
      <c r="M166" s="362"/>
      <c r="N166" s="362"/>
      <c r="O166" s="362"/>
      <c r="P166" s="362"/>
      <c r="Q166" s="362"/>
      <c r="R166" s="97"/>
      <c r="S166" s="97"/>
      <c r="T166" s="97"/>
    </row>
    <row r="167" spans="1:20" ht="12.75">
      <c r="A167" s="364">
        <v>1</v>
      </c>
      <c r="B167" s="363" t="s">
        <v>775</v>
      </c>
      <c r="C167" s="364" t="s">
        <v>308</v>
      </c>
      <c r="D167" s="364" t="s">
        <v>186</v>
      </c>
      <c r="E167" s="364" t="s">
        <v>1401</v>
      </c>
      <c r="F167" s="364" t="s">
        <v>1376</v>
      </c>
      <c r="G167" s="364"/>
      <c r="H167" s="364"/>
      <c r="I167" s="364"/>
      <c r="J167" s="364"/>
      <c r="K167" s="361"/>
      <c r="L167" s="361"/>
      <c r="M167" s="362"/>
      <c r="N167" s="362"/>
      <c r="O167" s="362"/>
      <c r="P167" s="362"/>
      <c r="Q167" s="362"/>
      <c r="R167" s="97"/>
      <c r="S167" s="97"/>
      <c r="T167" s="97"/>
    </row>
    <row r="168" spans="1:20" ht="25.5">
      <c r="A168" s="364">
        <v>1</v>
      </c>
      <c r="B168" s="363" t="s">
        <v>775</v>
      </c>
      <c r="C168" s="364" t="s">
        <v>309</v>
      </c>
      <c r="D168" s="364" t="s">
        <v>186</v>
      </c>
      <c r="E168" s="364" t="s">
        <v>1401</v>
      </c>
      <c r="F168" s="364" t="s">
        <v>1396</v>
      </c>
      <c r="G168" s="364"/>
      <c r="H168" s="364"/>
      <c r="I168" s="364"/>
      <c r="J168" s="364"/>
      <c r="K168" s="361"/>
      <c r="L168" s="361"/>
      <c r="M168" s="362"/>
      <c r="N168" s="362"/>
      <c r="O168" s="362"/>
      <c r="P168" s="362"/>
      <c r="Q168" s="362"/>
      <c r="R168" s="97"/>
      <c r="S168" s="97"/>
      <c r="T168" s="97"/>
    </row>
    <row r="169" spans="1:20" ht="25.5">
      <c r="A169" s="364">
        <v>1</v>
      </c>
      <c r="B169" s="363" t="s">
        <v>775</v>
      </c>
      <c r="C169" s="364" t="s">
        <v>310</v>
      </c>
      <c r="D169" s="364" t="s">
        <v>186</v>
      </c>
      <c r="E169" s="364" t="s">
        <v>1401</v>
      </c>
      <c r="F169" s="364" t="s">
        <v>1396</v>
      </c>
      <c r="G169" s="364"/>
      <c r="H169" s="364"/>
      <c r="I169" s="364"/>
      <c r="J169" s="364"/>
      <c r="K169" s="361"/>
      <c r="L169" s="361"/>
      <c r="M169" s="362"/>
      <c r="N169" s="362"/>
      <c r="O169" s="362"/>
      <c r="P169" s="362"/>
      <c r="Q169" s="362"/>
      <c r="R169" s="97"/>
      <c r="S169" s="97"/>
      <c r="T169" s="97"/>
    </row>
    <row r="170" spans="1:20" ht="25.5">
      <c r="A170" s="364">
        <v>1</v>
      </c>
      <c r="B170" s="363" t="s">
        <v>775</v>
      </c>
      <c r="C170" s="364" t="s">
        <v>311</v>
      </c>
      <c r="D170" s="364" t="s">
        <v>170</v>
      </c>
      <c r="E170" s="364" t="s">
        <v>312</v>
      </c>
      <c r="F170" s="364" t="s">
        <v>1396</v>
      </c>
      <c r="G170" s="364"/>
      <c r="H170" s="364"/>
      <c r="I170" s="364"/>
      <c r="J170" s="364"/>
      <c r="K170" s="361"/>
      <c r="L170" s="361"/>
      <c r="M170" s="362"/>
      <c r="N170" s="362"/>
      <c r="O170" s="362"/>
      <c r="P170" s="362"/>
      <c r="Q170" s="362"/>
      <c r="R170" s="97"/>
      <c r="S170" s="97"/>
      <c r="T170" s="97"/>
    </row>
    <row r="171" spans="1:20" ht="12.75">
      <c r="A171" s="374"/>
      <c r="B171" s="364"/>
      <c r="C171" s="364"/>
      <c r="D171" s="364"/>
      <c r="E171" s="364"/>
      <c r="F171" s="364"/>
      <c r="G171" s="364"/>
      <c r="H171" s="364"/>
      <c r="I171" s="364"/>
      <c r="J171" s="364"/>
      <c r="K171" s="361"/>
      <c r="L171" s="361"/>
      <c r="M171" s="362"/>
      <c r="N171" s="362"/>
      <c r="O171" s="362"/>
      <c r="P171" s="362"/>
      <c r="Q171" s="362"/>
      <c r="R171" s="97"/>
      <c r="S171" s="97"/>
      <c r="T171" s="97"/>
    </row>
    <row r="172" spans="1:20" ht="25.5">
      <c r="A172" s="364">
        <v>1</v>
      </c>
      <c r="B172" s="363">
        <v>19207</v>
      </c>
      <c r="C172" s="364" t="s">
        <v>313</v>
      </c>
      <c r="D172" s="364" t="s">
        <v>314</v>
      </c>
      <c r="E172" s="364" t="s">
        <v>1401</v>
      </c>
      <c r="F172" s="364" t="s">
        <v>1407</v>
      </c>
      <c r="G172" s="364"/>
      <c r="H172" s="364"/>
      <c r="I172" s="364"/>
      <c r="J172" s="364"/>
      <c r="K172" s="361"/>
      <c r="L172" s="361"/>
      <c r="M172" s="362"/>
      <c r="N172" s="362"/>
      <c r="O172" s="362"/>
      <c r="P172" s="362"/>
      <c r="Q172" s="362"/>
      <c r="R172" s="97"/>
      <c r="S172" s="97"/>
      <c r="T172" s="97"/>
    </row>
    <row r="173" spans="1:20" ht="12.75">
      <c r="A173" s="364">
        <v>1</v>
      </c>
      <c r="B173" s="363" t="s">
        <v>775</v>
      </c>
      <c r="C173" s="364" t="s">
        <v>316</v>
      </c>
      <c r="D173" s="364" t="s">
        <v>314</v>
      </c>
      <c r="E173" s="364" t="s">
        <v>1401</v>
      </c>
      <c r="F173" s="364" t="s">
        <v>1376</v>
      </c>
      <c r="G173" s="364"/>
      <c r="H173" s="364"/>
      <c r="I173" s="364"/>
      <c r="J173" s="364"/>
      <c r="K173" s="361"/>
      <c r="L173" s="361"/>
      <c r="M173" s="362"/>
      <c r="N173" s="362"/>
      <c r="O173" s="362"/>
      <c r="P173" s="362"/>
      <c r="Q173" s="362"/>
      <c r="R173" s="97"/>
      <c r="S173" s="97"/>
      <c r="T173" s="97"/>
    </row>
    <row r="174" spans="1:20" ht="12.75">
      <c r="A174" s="364">
        <v>1</v>
      </c>
      <c r="B174" s="363" t="s">
        <v>775</v>
      </c>
      <c r="C174" s="364" t="s">
        <v>317</v>
      </c>
      <c r="D174" s="364" t="s">
        <v>314</v>
      </c>
      <c r="E174" s="364" t="s">
        <v>1401</v>
      </c>
      <c r="F174" s="364" t="s">
        <v>1376</v>
      </c>
      <c r="G174" s="364"/>
      <c r="H174" s="364"/>
      <c r="I174" s="364"/>
      <c r="J174" s="364"/>
      <c r="K174" s="361"/>
      <c r="L174" s="361"/>
      <c r="M174" s="362"/>
      <c r="N174" s="362"/>
      <c r="O174" s="362"/>
      <c r="P174" s="362"/>
      <c r="Q174" s="362"/>
      <c r="R174" s="97"/>
      <c r="S174" s="97"/>
      <c r="T174" s="97"/>
    </row>
    <row r="175" spans="1:20" ht="25.5">
      <c r="A175" s="364">
        <v>1</v>
      </c>
      <c r="B175" s="363">
        <v>19210</v>
      </c>
      <c r="C175" s="364" t="s">
        <v>318</v>
      </c>
      <c r="D175" s="364" t="s">
        <v>181</v>
      </c>
      <c r="E175" s="364" t="s">
        <v>1401</v>
      </c>
      <c r="F175" s="364" t="s">
        <v>1407</v>
      </c>
      <c r="G175" s="364"/>
      <c r="H175" s="364"/>
      <c r="I175" s="364"/>
      <c r="J175" s="364"/>
      <c r="K175" s="361"/>
      <c r="L175" s="361"/>
      <c r="M175" s="362"/>
      <c r="N175" s="362"/>
      <c r="O175" s="362"/>
      <c r="P175" s="362"/>
      <c r="Q175" s="362"/>
      <c r="R175" s="97"/>
      <c r="S175" s="97"/>
      <c r="T175" s="97"/>
    </row>
    <row r="176" spans="1:20" ht="12.75">
      <c r="A176" s="364">
        <v>1</v>
      </c>
      <c r="B176" s="363">
        <v>19211</v>
      </c>
      <c r="C176" s="364" t="s">
        <v>319</v>
      </c>
      <c r="D176" s="364" t="s">
        <v>320</v>
      </c>
      <c r="E176" s="364" t="s">
        <v>240</v>
      </c>
      <c r="F176" s="364" t="s">
        <v>179</v>
      </c>
      <c r="G176" s="364"/>
      <c r="H176" s="364"/>
      <c r="I176" s="364"/>
      <c r="J176" s="364"/>
      <c r="K176" s="361"/>
      <c r="L176" s="361"/>
      <c r="M176" s="362"/>
      <c r="N176" s="362"/>
      <c r="O176" s="362"/>
      <c r="P176" s="362"/>
      <c r="Q176" s="362"/>
      <c r="R176" s="97"/>
      <c r="S176" s="97"/>
      <c r="T176" s="97"/>
    </row>
    <row r="177" spans="1:20" ht="25.5">
      <c r="A177" s="364">
        <v>1</v>
      </c>
      <c r="B177" s="363" t="s">
        <v>775</v>
      </c>
      <c r="C177" s="364" t="s">
        <v>321</v>
      </c>
      <c r="D177" s="364" t="s">
        <v>170</v>
      </c>
      <c r="E177" s="364" t="s">
        <v>322</v>
      </c>
      <c r="F177" s="364" t="s">
        <v>1407</v>
      </c>
      <c r="G177" s="364"/>
      <c r="H177" s="364"/>
      <c r="I177" s="364"/>
      <c r="J177" s="364"/>
      <c r="K177" s="361"/>
      <c r="L177" s="361"/>
      <c r="M177" s="362"/>
      <c r="N177" s="362"/>
      <c r="O177" s="362"/>
      <c r="P177" s="362"/>
      <c r="Q177" s="362"/>
      <c r="R177" s="97"/>
      <c r="S177" s="97"/>
      <c r="T177" s="97"/>
    </row>
    <row r="178" spans="1:20" ht="12.75">
      <c r="A178" s="364">
        <v>1</v>
      </c>
      <c r="B178" s="363" t="s">
        <v>775</v>
      </c>
      <c r="C178" s="364" t="s">
        <v>323</v>
      </c>
      <c r="D178" s="364" t="s">
        <v>181</v>
      </c>
      <c r="E178" s="364" t="s">
        <v>1401</v>
      </c>
      <c r="F178" s="364" t="s">
        <v>179</v>
      </c>
      <c r="H178" s="364"/>
      <c r="I178" s="364"/>
      <c r="J178" s="364"/>
      <c r="K178" s="361"/>
      <c r="L178" s="361"/>
      <c r="M178" s="362"/>
      <c r="N178" s="362"/>
      <c r="O178" s="362"/>
      <c r="P178" s="362"/>
      <c r="Q178" s="362"/>
      <c r="R178" s="97"/>
      <c r="S178" s="97"/>
      <c r="T178" s="97"/>
    </row>
    <row r="179" spans="1:20" ht="12.75">
      <c r="A179" s="364">
        <v>1</v>
      </c>
      <c r="B179" s="363">
        <v>19212</v>
      </c>
      <c r="C179" s="364" t="s">
        <v>1175</v>
      </c>
      <c r="D179" s="364" t="s">
        <v>324</v>
      </c>
      <c r="E179" s="364" t="s">
        <v>125</v>
      </c>
      <c r="F179" s="364" t="s">
        <v>1376</v>
      </c>
      <c r="G179" s="364"/>
      <c r="H179" s="364"/>
      <c r="I179" s="364"/>
      <c r="J179" s="364"/>
      <c r="K179" s="361"/>
      <c r="L179" s="361"/>
      <c r="M179" s="362"/>
      <c r="N179" s="362"/>
      <c r="O179" s="362"/>
      <c r="P179" s="362"/>
      <c r="Q179" s="362"/>
      <c r="R179" s="97"/>
      <c r="S179" s="97"/>
      <c r="T179" s="97"/>
    </row>
    <row r="180" spans="1:20" ht="12.75">
      <c r="A180" s="364">
        <v>1</v>
      </c>
      <c r="B180" s="363" t="s">
        <v>775</v>
      </c>
      <c r="C180" s="364" t="s">
        <v>1176</v>
      </c>
      <c r="D180" s="364" t="s">
        <v>324</v>
      </c>
      <c r="E180" s="364" t="s">
        <v>325</v>
      </c>
      <c r="F180" s="364" t="s">
        <v>1393</v>
      </c>
      <c r="G180" s="364"/>
      <c r="H180" s="364"/>
      <c r="I180" s="364"/>
      <c r="J180" s="364"/>
      <c r="K180" s="361"/>
      <c r="L180" s="361"/>
      <c r="M180" s="362"/>
      <c r="N180" s="362"/>
      <c r="O180" s="362"/>
      <c r="P180" s="362"/>
      <c r="Q180" s="362"/>
      <c r="R180" s="97"/>
      <c r="S180" s="97"/>
      <c r="T180" s="97"/>
    </row>
    <row r="181" spans="1:20" ht="12.75">
      <c r="A181" s="364">
        <v>1</v>
      </c>
      <c r="B181" s="363" t="s">
        <v>775</v>
      </c>
      <c r="C181" s="364" t="s">
        <v>327</v>
      </c>
      <c r="D181" s="364" t="s">
        <v>186</v>
      </c>
      <c r="E181" s="364" t="s">
        <v>240</v>
      </c>
      <c r="F181" s="364" t="s">
        <v>328</v>
      </c>
      <c r="G181" s="364"/>
      <c r="H181" s="364"/>
      <c r="I181" s="364"/>
      <c r="J181" s="364"/>
      <c r="K181" s="361"/>
      <c r="L181" s="361"/>
      <c r="M181" s="362"/>
      <c r="N181" s="362"/>
      <c r="O181" s="362"/>
      <c r="P181" s="362"/>
      <c r="Q181" s="362"/>
      <c r="R181" s="97"/>
      <c r="S181" s="97"/>
      <c r="T181" s="97"/>
    </row>
    <row r="182" spans="1:20" ht="25.5">
      <c r="A182" s="364">
        <v>1</v>
      </c>
      <c r="B182" s="363">
        <v>19213</v>
      </c>
      <c r="C182" s="364" t="s">
        <v>329</v>
      </c>
      <c r="D182" s="364" t="s">
        <v>175</v>
      </c>
      <c r="E182" s="364" t="s">
        <v>1401</v>
      </c>
      <c r="F182" s="364" t="s">
        <v>1396</v>
      </c>
      <c r="G182" s="364"/>
      <c r="H182" s="364"/>
      <c r="I182" s="364"/>
      <c r="J182" s="364"/>
      <c r="K182" s="361"/>
      <c r="L182" s="361"/>
      <c r="M182" s="362"/>
      <c r="N182" s="362"/>
      <c r="O182" s="362"/>
      <c r="P182" s="362"/>
      <c r="Q182" s="362"/>
      <c r="R182" s="97"/>
      <c r="S182" s="97"/>
      <c r="T182" s="97"/>
    </row>
    <row r="183" spans="1:20" ht="25.5">
      <c r="A183" s="364">
        <v>1</v>
      </c>
      <c r="B183" s="363" t="s">
        <v>775</v>
      </c>
      <c r="C183" s="364" t="s">
        <v>126</v>
      </c>
      <c r="D183" s="364" t="s">
        <v>330</v>
      </c>
      <c r="E183" s="364" t="s">
        <v>331</v>
      </c>
      <c r="F183" s="364" t="s">
        <v>332</v>
      </c>
      <c r="G183" s="364"/>
      <c r="H183" s="364"/>
      <c r="I183" s="364"/>
      <c r="J183" s="364"/>
      <c r="K183" s="361"/>
      <c r="L183" s="361"/>
      <c r="M183" s="362"/>
      <c r="N183" s="362"/>
      <c r="O183" s="362"/>
      <c r="P183" s="362"/>
      <c r="Q183" s="362"/>
      <c r="R183" s="97"/>
      <c r="S183" s="97"/>
      <c r="T183" s="97"/>
    </row>
    <row r="184" spans="1:20" ht="12.75">
      <c r="A184" s="374"/>
      <c r="B184" s="363"/>
      <c r="C184" s="364"/>
      <c r="D184" s="364"/>
      <c r="E184" s="364"/>
      <c r="F184" s="364"/>
      <c r="G184" s="364"/>
      <c r="H184" s="364"/>
      <c r="I184" s="364"/>
      <c r="J184" s="364"/>
      <c r="K184" s="361"/>
      <c r="L184" s="361"/>
      <c r="M184" s="362"/>
      <c r="N184" s="362"/>
      <c r="O184" s="362"/>
      <c r="P184" s="362"/>
      <c r="Q184" s="362"/>
      <c r="R184" s="97"/>
      <c r="S184" s="97"/>
      <c r="T184" s="97"/>
    </row>
    <row r="185" spans="1:20" ht="25.5">
      <c r="A185" s="364">
        <v>1</v>
      </c>
      <c r="B185" s="363">
        <v>19215</v>
      </c>
      <c r="C185" s="364" t="s">
        <v>333</v>
      </c>
      <c r="D185" s="364" t="s">
        <v>175</v>
      </c>
      <c r="E185" s="364" t="s">
        <v>1401</v>
      </c>
      <c r="F185" s="364" t="s">
        <v>1396</v>
      </c>
      <c r="G185" s="364"/>
      <c r="H185" s="364"/>
      <c r="I185" s="364"/>
      <c r="J185" s="364"/>
      <c r="K185" s="361"/>
      <c r="L185" s="361"/>
      <c r="M185" s="362"/>
      <c r="N185" s="362"/>
      <c r="O185" s="362"/>
      <c r="P185" s="362"/>
      <c r="Q185" s="362"/>
      <c r="R185" s="97"/>
      <c r="S185" s="97"/>
      <c r="T185" s="97"/>
    </row>
    <row r="186" spans="1:20" ht="12.75">
      <c r="A186" s="364">
        <v>1</v>
      </c>
      <c r="B186" s="363">
        <v>19226</v>
      </c>
      <c r="C186" s="364" t="s">
        <v>334</v>
      </c>
      <c r="D186" s="364" t="s">
        <v>314</v>
      </c>
      <c r="E186" s="364" t="s">
        <v>277</v>
      </c>
      <c r="F186" s="364" t="s">
        <v>1376</v>
      </c>
      <c r="G186" s="364"/>
      <c r="H186" s="364"/>
      <c r="I186" s="364"/>
      <c r="J186" s="364"/>
      <c r="K186" s="361"/>
      <c r="L186" s="361"/>
      <c r="M186" s="362"/>
      <c r="N186" s="362"/>
      <c r="O186" s="362"/>
      <c r="P186" s="362"/>
      <c r="Q186" s="362"/>
      <c r="R186" s="97"/>
      <c r="S186" s="97"/>
      <c r="T186" s="97"/>
    </row>
    <row r="187" spans="1:20" ht="25.5">
      <c r="A187" s="364">
        <v>1</v>
      </c>
      <c r="B187" s="363" t="s">
        <v>775</v>
      </c>
      <c r="C187" s="364" t="s">
        <v>1177</v>
      </c>
      <c r="D187" s="364" t="s">
        <v>314</v>
      </c>
      <c r="E187" s="364" t="s">
        <v>277</v>
      </c>
      <c r="F187" s="364" t="s">
        <v>1396</v>
      </c>
      <c r="G187" s="364"/>
      <c r="H187" s="364"/>
      <c r="I187" s="364"/>
      <c r="J187" s="364"/>
      <c r="K187" s="361"/>
      <c r="L187" s="361"/>
      <c r="M187" s="362"/>
      <c r="N187" s="362"/>
      <c r="O187" s="362"/>
      <c r="P187" s="362"/>
      <c r="Q187" s="362"/>
      <c r="R187" s="97"/>
      <c r="S187" s="97"/>
      <c r="T187" s="97"/>
    </row>
    <row r="188" spans="1:20" ht="25.5">
      <c r="A188" s="364">
        <v>1</v>
      </c>
      <c r="B188" s="363">
        <v>19235</v>
      </c>
      <c r="C188" s="364" t="s">
        <v>335</v>
      </c>
      <c r="D188" s="364" t="s">
        <v>336</v>
      </c>
      <c r="E188" s="364" t="s">
        <v>1401</v>
      </c>
      <c r="F188" s="364" t="s">
        <v>1396</v>
      </c>
      <c r="G188" s="364"/>
      <c r="H188" s="364"/>
      <c r="I188" s="364"/>
      <c r="J188" s="364"/>
      <c r="K188" s="361"/>
      <c r="L188" s="361"/>
      <c r="M188" s="362"/>
      <c r="N188" s="362"/>
      <c r="O188" s="362"/>
      <c r="P188" s="362"/>
      <c r="Q188" s="362"/>
      <c r="R188" s="97"/>
      <c r="S188" s="97"/>
      <c r="T188" s="97"/>
    </row>
    <row r="189" spans="1:20" ht="25.5">
      <c r="A189" s="364">
        <v>1</v>
      </c>
      <c r="B189" s="363">
        <v>19236</v>
      </c>
      <c r="C189" s="364" t="s">
        <v>337</v>
      </c>
      <c r="D189" s="364" t="s">
        <v>338</v>
      </c>
      <c r="E189" s="364" t="s">
        <v>1401</v>
      </c>
      <c r="F189" s="364" t="s">
        <v>1396</v>
      </c>
      <c r="G189" s="364"/>
      <c r="H189" s="364"/>
      <c r="I189" s="364"/>
      <c r="J189" s="364"/>
      <c r="K189" s="361"/>
      <c r="L189" s="361"/>
      <c r="M189" s="362"/>
      <c r="N189" s="362"/>
      <c r="O189" s="362"/>
      <c r="P189" s="362"/>
      <c r="Q189" s="362"/>
      <c r="R189" s="97"/>
      <c r="S189" s="97"/>
      <c r="T189" s="97"/>
    </row>
    <row r="190" spans="1:20" ht="25.5">
      <c r="A190" s="364">
        <v>1</v>
      </c>
      <c r="B190" s="363" t="s">
        <v>775</v>
      </c>
      <c r="C190" s="364" t="s">
        <v>1178</v>
      </c>
      <c r="D190" s="364" t="s">
        <v>338</v>
      </c>
      <c r="E190" s="364" t="s">
        <v>127</v>
      </c>
      <c r="F190" s="364" t="s">
        <v>1396</v>
      </c>
      <c r="G190" s="364"/>
      <c r="H190" s="364"/>
      <c r="I190" s="364"/>
      <c r="J190" s="364"/>
      <c r="K190" s="361"/>
      <c r="L190" s="361"/>
      <c r="M190" s="362"/>
      <c r="N190" s="362"/>
      <c r="O190" s="362"/>
      <c r="P190" s="362"/>
      <c r="Q190" s="362"/>
      <c r="R190" s="97"/>
      <c r="S190" s="97"/>
      <c r="T190" s="97"/>
    </row>
    <row r="191" spans="1:20" ht="25.5">
      <c r="A191" s="364">
        <v>1</v>
      </c>
      <c r="B191" s="363" t="s">
        <v>775</v>
      </c>
      <c r="C191" s="364" t="s">
        <v>1179</v>
      </c>
      <c r="D191" s="364" t="s">
        <v>338</v>
      </c>
      <c r="E191" s="364" t="s">
        <v>1401</v>
      </c>
      <c r="F191" s="364" t="s">
        <v>1396</v>
      </c>
      <c r="G191" s="364"/>
      <c r="H191" s="364"/>
      <c r="I191" s="364"/>
      <c r="J191" s="364"/>
      <c r="K191" s="361"/>
      <c r="L191" s="361"/>
      <c r="M191" s="362"/>
      <c r="N191" s="362"/>
      <c r="O191" s="362"/>
      <c r="P191" s="362"/>
      <c r="Q191" s="362"/>
      <c r="R191" s="97"/>
      <c r="S191" s="97"/>
      <c r="T191" s="97"/>
    </row>
    <row r="192" spans="1:20" ht="25.5">
      <c r="A192" s="364">
        <v>1</v>
      </c>
      <c r="B192" s="363">
        <v>19237</v>
      </c>
      <c r="C192" s="364" t="s">
        <v>339</v>
      </c>
      <c r="D192" s="364" t="s">
        <v>320</v>
      </c>
      <c r="E192" s="364" t="s">
        <v>1146</v>
      </c>
      <c r="F192" s="364" t="s">
        <v>1376</v>
      </c>
      <c r="H192" s="364"/>
      <c r="I192" s="364"/>
      <c r="J192" s="364"/>
      <c r="K192" s="361"/>
      <c r="L192" s="361"/>
      <c r="M192" s="362"/>
      <c r="N192" s="362"/>
      <c r="O192" s="362"/>
      <c r="P192" s="362"/>
      <c r="Q192" s="362"/>
      <c r="R192" s="97"/>
      <c r="S192" s="97"/>
      <c r="T192" s="97"/>
    </row>
    <row r="193" spans="1:20" ht="12.75">
      <c r="A193" s="374"/>
      <c r="B193" s="364"/>
      <c r="C193" s="364"/>
      <c r="D193" s="364"/>
      <c r="E193" s="364"/>
      <c r="F193" s="364"/>
      <c r="G193" s="364"/>
      <c r="H193" s="364"/>
      <c r="I193" s="364"/>
      <c r="J193" s="364"/>
      <c r="K193" s="361"/>
      <c r="L193" s="361"/>
      <c r="M193" s="362"/>
      <c r="N193" s="362"/>
      <c r="O193" s="362"/>
      <c r="P193" s="362"/>
      <c r="Q193" s="362"/>
      <c r="R193" s="97"/>
      <c r="S193" s="97"/>
      <c r="T193" s="97"/>
    </row>
    <row r="194" spans="1:20" ht="12.75">
      <c r="A194" s="364">
        <v>1</v>
      </c>
      <c r="B194" s="363">
        <v>19241</v>
      </c>
      <c r="C194" s="364" t="s">
        <v>340</v>
      </c>
      <c r="D194" s="364" t="s">
        <v>320</v>
      </c>
      <c r="E194" s="364" t="s">
        <v>128</v>
      </c>
      <c r="F194" s="364" t="s">
        <v>179</v>
      </c>
      <c r="H194" s="364"/>
      <c r="I194" s="364"/>
      <c r="J194" s="364"/>
      <c r="K194" s="361"/>
      <c r="L194" s="361"/>
      <c r="M194" s="362"/>
      <c r="N194" s="362"/>
      <c r="O194" s="362"/>
      <c r="P194" s="362"/>
      <c r="Q194" s="362"/>
      <c r="R194" s="97"/>
      <c r="S194" s="97"/>
      <c r="T194" s="97"/>
    </row>
    <row r="195" spans="1:20" ht="12.75">
      <c r="A195" s="364">
        <v>1</v>
      </c>
      <c r="B195" s="363" t="s">
        <v>775</v>
      </c>
      <c r="C195" s="364" t="s">
        <v>341</v>
      </c>
      <c r="D195" s="364" t="s">
        <v>320</v>
      </c>
      <c r="E195" s="364" t="s">
        <v>128</v>
      </c>
      <c r="F195" s="364" t="s">
        <v>179</v>
      </c>
      <c r="G195" s="364"/>
      <c r="H195" s="364"/>
      <c r="I195" s="364"/>
      <c r="J195" s="364"/>
      <c r="K195" s="361"/>
      <c r="L195" s="361"/>
      <c r="M195" s="362"/>
      <c r="N195" s="362"/>
      <c r="O195" s="362"/>
      <c r="P195" s="362"/>
      <c r="Q195" s="362"/>
      <c r="R195" s="97"/>
      <c r="S195" s="97"/>
      <c r="T195" s="97"/>
    </row>
    <row r="196" spans="1:20" ht="12.75">
      <c r="A196" s="364">
        <v>1</v>
      </c>
      <c r="B196" s="363" t="s">
        <v>775</v>
      </c>
      <c r="C196" s="364" t="s">
        <v>342</v>
      </c>
      <c r="D196" s="364" t="s">
        <v>320</v>
      </c>
      <c r="E196" s="364" t="s">
        <v>343</v>
      </c>
      <c r="F196" s="364" t="s">
        <v>179</v>
      </c>
      <c r="G196" s="364"/>
      <c r="H196" s="364"/>
      <c r="I196" s="364"/>
      <c r="J196" s="364"/>
      <c r="K196" s="361"/>
      <c r="L196" s="361"/>
      <c r="M196" s="362"/>
      <c r="N196" s="362"/>
      <c r="O196" s="362"/>
      <c r="P196" s="362"/>
      <c r="Q196" s="362"/>
      <c r="R196" s="97"/>
      <c r="S196" s="97"/>
      <c r="T196" s="97"/>
    </row>
    <row r="197" spans="1:20" ht="12.75">
      <c r="A197" s="364">
        <v>1</v>
      </c>
      <c r="B197" s="363" t="s">
        <v>775</v>
      </c>
      <c r="C197" s="364" t="s">
        <v>344</v>
      </c>
      <c r="D197" s="364" t="s">
        <v>338</v>
      </c>
      <c r="E197" s="364" t="s">
        <v>1401</v>
      </c>
      <c r="F197" s="364" t="s">
        <v>179</v>
      </c>
      <c r="G197" s="364"/>
      <c r="H197" s="364"/>
      <c r="I197" s="364"/>
      <c r="J197" s="364"/>
      <c r="K197" s="361"/>
      <c r="L197" s="361"/>
      <c r="M197" s="362"/>
      <c r="N197" s="362"/>
      <c r="O197" s="362"/>
      <c r="P197" s="362"/>
      <c r="Q197" s="362"/>
      <c r="R197" s="97"/>
      <c r="S197" s="97"/>
      <c r="T197" s="97"/>
    </row>
    <row r="198" spans="1:20" ht="12.75">
      <c r="A198" s="364">
        <v>1</v>
      </c>
      <c r="B198" s="363" t="s">
        <v>775</v>
      </c>
      <c r="C198" s="364" t="s">
        <v>1089</v>
      </c>
      <c r="D198" s="364" t="s">
        <v>330</v>
      </c>
      <c r="E198" s="364" t="s">
        <v>346</v>
      </c>
      <c r="F198" s="364" t="s">
        <v>1376</v>
      </c>
      <c r="G198" s="364"/>
      <c r="H198" s="364"/>
      <c r="I198" s="364"/>
      <c r="J198" s="364"/>
      <c r="K198" s="361"/>
      <c r="L198" s="361"/>
      <c r="M198" s="362"/>
      <c r="N198" s="362"/>
      <c r="O198" s="362"/>
      <c r="P198" s="362"/>
      <c r="Q198" s="362"/>
      <c r="R198" s="97"/>
      <c r="S198" s="97"/>
      <c r="T198" s="97"/>
    </row>
    <row r="199" spans="1:20" ht="25.5">
      <c r="A199" s="364">
        <v>1</v>
      </c>
      <c r="B199" s="363" t="s">
        <v>775</v>
      </c>
      <c r="C199" s="364" t="s">
        <v>1182</v>
      </c>
      <c r="D199" s="364" t="s">
        <v>330</v>
      </c>
      <c r="E199" s="364" t="s">
        <v>669</v>
      </c>
      <c r="F199" s="364" t="s">
        <v>1376</v>
      </c>
      <c r="G199" s="364"/>
      <c r="H199" s="364"/>
      <c r="I199" s="364"/>
      <c r="J199" s="364"/>
      <c r="K199" s="361"/>
      <c r="L199" s="361"/>
      <c r="M199" s="362"/>
      <c r="N199" s="362"/>
      <c r="O199" s="362"/>
      <c r="P199" s="362"/>
      <c r="Q199" s="362"/>
      <c r="R199" s="97"/>
      <c r="S199" s="97"/>
      <c r="T199" s="97"/>
    </row>
    <row r="200" spans="1:20" ht="25.5">
      <c r="A200" s="364">
        <v>1</v>
      </c>
      <c r="B200" s="363" t="s">
        <v>775</v>
      </c>
      <c r="C200" s="364" t="s">
        <v>1183</v>
      </c>
      <c r="D200" s="364" t="s">
        <v>338</v>
      </c>
      <c r="E200" s="364" t="s">
        <v>347</v>
      </c>
      <c r="F200" s="364"/>
      <c r="G200" s="364"/>
      <c r="H200" s="364"/>
      <c r="I200" s="364"/>
      <c r="J200" s="364"/>
      <c r="K200" s="361"/>
      <c r="L200" s="361"/>
      <c r="M200" s="362"/>
      <c r="N200" s="362"/>
      <c r="O200" s="362"/>
      <c r="P200" s="362"/>
      <c r="Q200" s="362"/>
      <c r="R200" s="97"/>
      <c r="S200" s="97"/>
      <c r="T200" s="97"/>
    </row>
    <row r="201" spans="1:20" ht="12.75">
      <c r="A201" s="364">
        <v>1</v>
      </c>
      <c r="B201" s="363">
        <v>19242</v>
      </c>
      <c r="C201" s="364" t="s">
        <v>1180</v>
      </c>
      <c r="D201" s="364" t="s">
        <v>324</v>
      </c>
      <c r="E201" s="364" t="s">
        <v>268</v>
      </c>
      <c r="F201" s="364" t="s">
        <v>179</v>
      </c>
      <c r="H201" s="364"/>
      <c r="I201" s="364"/>
      <c r="J201" s="364"/>
      <c r="K201" s="361"/>
      <c r="L201" s="361"/>
      <c r="M201" s="362"/>
      <c r="N201" s="362"/>
      <c r="O201" s="362"/>
      <c r="P201" s="362"/>
      <c r="Q201" s="362"/>
      <c r="R201" s="97"/>
      <c r="S201" s="97"/>
      <c r="T201" s="97"/>
    </row>
    <row r="202" spans="1:20" ht="25.5">
      <c r="A202" s="364">
        <v>1</v>
      </c>
      <c r="B202" s="363">
        <v>19244</v>
      </c>
      <c r="C202" s="364" t="s">
        <v>1181</v>
      </c>
      <c r="D202" s="364" t="s">
        <v>348</v>
      </c>
      <c r="E202" s="364" t="s">
        <v>129</v>
      </c>
      <c r="F202" s="364" t="s">
        <v>1407</v>
      </c>
      <c r="G202" s="364"/>
      <c r="H202" s="364"/>
      <c r="I202" s="364"/>
      <c r="J202" s="364"/>
      <c r="K202" s="361"/>
      <c r="L202" s="361"/>
      <c r="M202" s="362"/>
      <c r="N202" s="362"/>
      <c r="O202" s="362"/>
      <c r="P202" s="362"/>
      <c r="Q202" s="362"/>
      <c r="R202" s="97"/>
      <c r="S202" s="97"/>
      <c r="T202" s="97"/>
    </row>
    <row r="203" spans="1:20" ht="12.75">
      <c r="A203" s="364">
        <v>1</v>
      </c>
      <c r="B203" s="363">
        <v>19245</v>
      </c>
      <c r="C203" s="364" t="s">
        <v>349</v>
      </c>
      <c r="D203" s="364" t="s">
        <v>338</v>
      </c>
      <c r="E203" s="364" t="s">
        <v>1406</v>
      </c>
      <c r="F203" s="364" t="s">
        <v>179</v>
      </c>
      <c r="G203" s="364"/>
      <c r="H203" s="364"/>
      <c r="I203" s="364"/>
      <c r="J203" s="364"/>
      <c r="K203" s="361"/>
      <c r="L203" s="361"/>
      <c r="M203" s="362"/>
      <c r="N203" s="362"/>
      <c r="O203" s="362"/>
      <c r="P203" s="362"/>
      <c r="Q203" s="362"/>
      <c r="R203" s="97"/>
      <c r="S203" s="97"/>
      <c r="T203" s="97"/>
    </row>
    <row r="204" spans="1:20" ht="12.75">
      <c r="A204" s="364">
        <v>1</v>
      </c>
      <c r="B204" s="363" t="s">
        <v>775</v>
      </c>
      <c r="C204" s="364" t="s">
        <v>1184</v>
      </c>
      <c r="D204" s="364" t="s">
        <v>338</v>
      </c>
      <c r="E204" s="364" t="s">
        <v>1406</v>
      </c>
      <c r="F204" s="364" t="s">
        <v>179</v>
      </c>
      <c r="G204" s="364"/>
      <c r="H204" s="364"/>
      <c r="I204" s="364"/>
      <c r="J204" s="364"/>
      <c r="K204" s="361"/>
      <c r="L204" s="361"/>
      <c r="M204" s="362"/>
      <c r="N204" s="362"/>
      <c r="O204" s="362"/>
      <c r="P204" s="362"/>
      <c r="Q204" s="362"/>
      <c r="R204" s="97"/>
      <c r="S204" s="97"/>
      <c r="T204" s="97"/>
    </row>
    <row r="205" spans="1:20" ht="12.75">
      <c r="A205" s="364">
        <v>1</v>
      </c>
      <c r="B205" s="363" t="s">
        <v>775</v>
      </c>
      <c r="C205" s="364" t="s">
        <v>1153</v>
      </c>
      <c r="D205" s="364" t="s">
        <v>320</v>
      </c>
      <c r="E205" s="364" t="s">
        <v>1406</v>
      </c>
      <c r="F205" s="364" t="s">
        <v>179</v>
      </c>
      <c r="G205" s="364"/>
      <c r="H205" s="364"/>
      <c r="I205" s="364"/>
      <c r="J205" s="364"/>
      <c r="K205" s="361"/>
      <c r="L205" s="361"/>
      <c r="M205" s="362"/>
      <c r="N205" s="362"/>
      <c r="O205" s="362"/>
      <c r="P205" s="362"/>
      <c r="Q205" s="362"/>
      <c r="R205" s="97"/>
      <c r="S205" s="97"/>
      <c r="T205" s="97"/>
    </row>
    <row r="206" spans="1:20" ht="25.5">
      <c r="A206" s="364">
        <v>1</v>
      </c>
      <c r="B206" s="363" t="s">
        <v>775</v>
      </c>
      <c r="C206" s="364" t="s">
        <v>1185</v>
      </c>
      <c r="D206" s="364" t="s">
        <v>338</v>
      </c>
      <c r="E206" s="364" t="s">
        <v>350</v>
      </c>
      <c r="F206" s="364" t="s">
        <v>1393</v>
      </c>
      <c r="G206" s="364"/>
      <c r="H206" s="364"/>
      <c r="I206" s="364"/>
      <c r="J206" s="364"/>
      <c r="K206" s="361"/>
      <c r="L206" s="361"/>
      <c r="M206" s="362"/>
      <c r="N206" s="362"/>
      <c r="O206" s="362"/>
      <c r="P206" s="362"/>
      <c r="Q206" s="362"/>
      <c r="R206" s="97"/>
      <c r="S206" s="97"/>
      <c r="T206" s="97"/>
    </row>
    <row r="207" spans="1:20" ht="12.75">
      <c r="A207" s="364">
        <v>1</v>
      </c>
      <c r="B207" s="363" t="s">
        <v>775</v>
      </c>
      <c r="C207" s="364" t="s">
        <v>1186</v>
      </c>
      <c r="D207" s="364" t="s">
        <v>324</v>
      </c>
      <c r="E207" s="364" t="s">
        <v>275</v>
      </c>
      <c r="F207" s="364" t="s">
        <v>179</v>
      </c>
      <c r="G207" s="364"/>
      <c r="H207" s="364"/>
      <c r="I207" s="364"/>
      <c r="J207" s="364"/>
      <c r="K207" s="361"/>
      <c r="L207" s="361"/>
      <c r="M207" s="362"/>
      <c r="N207" s="362"/>
      <c r="O207" s="362"/>
      <c r="P207" s="362"/>
      <c r="Q207" s="362"/>
      <c r="R207" s="97"/>
      <c r="S207" s="97"/>
      <c r="T207" s="97"/>
    </row>
    <row r="208" spans="1:20" ht="12.75">
      <c r="A208" s="364">
        <v>1</v>
      </c>
      <c r="B208" s="363">
        <v>19246</v>
      </c>
      <c r="C208" s="364" t="s">
        <v>1187</v>
      </c>
      <c r="D208" s="364" t="s">
        <v>314</v>
      </c>
      <c r="E208" s="364" t="s">
        <v>1401</v>
      </c>
      <c r="F208" s="364" t="s">
        <v>1376</v>
      </c>
      <c r="G208" s="364"/>
      <c r="H208" s="364"/>
      <c r="I208" s="364"/>
      <c r="J208" s="364"/>
      <c r="K208" s="361"/>
      <c r="L208" s="361"/>
      <c r="M208" s="362"/>
      <c r="N208" s="362"/>
      <c r="O208" s="362"/>
      <c r="P208" s="362"/>
      <c r="Q208" s="362"/>
      <c r="R208" s="97"/>
      <c r="S208" s="97"/>
      <c r="T208" s="97"/>
    </row>
    <row r="209" spans="1:20" ht="12.75">
      <c r="A209" s="364">
        <v>1</v>
      </c>
      <c r="B209" s="363" t="s">
        <v>775</v>
      </c>
      <c r="C209" s="364" t="s">
        <v>351</v>
      </c>
      <c r="D209" s="364" t="s">
        <v>314</v>
      </c>
      <c r="E209" s="364" t="s">
        <v>1401</v>
      </c>
      <c r="F209" s="364" t="s">
        <v>1376</v>
      </c>
      <c r="G209" s="364"/>
      <c r="H209" s="364"/>
      <c r="I209" s="364"/>
      <c r="J209" s="364"/>
      <c r="K209" s="361"/>
      <c r="L209" s="361"/>
      <c r="M209" s="362"/>
      <c r="N209" s="362"/>
      <c r="O209" s="362"/>
      <c r="P209" s="362"/>
      <c r="Q209" s="362"/>
      <c r="R209" s="97"/>
      <c r="S209" s="97"/>
      <c r="T209" s="97"/>
    </row>
    <row r="210" spans="1:20" ht="12.75">
      <c r="A210" s="364">
        <v>1</v>
      </c>
      <c r="B210" s="363" t="s">
        <v>775</v>
      </c>
      <c r="C210" s="364" t="s">
        <v>352</v>
      </c>
      <c r="D210" s="364" t="s">
        <v>314</v>
      </c>
      <c r="E210" s="364" t="s">
        <v>130</v>
      </c>
      <c r="F210" s="364" t="s">
        <v>179</v>
      </c>
      <c r="G210" s="364"/>
      <c r="H210" s="364"/>
      <c r="I210" s="364"/>
      <c r="J210" s="364"/>
      <c r="K210" s="361"/>
      <c r="L210" s="361"/>
      <c r="M210" s="362"/>
      <c r="N210" s="362"/>
      <c r="O210" s="362"/>
      <c r="P210" s="362"/>
      <c r="Q210" s="362"/>
      <c r="R210" s="97"/>
      <c r="S210" s="97"/>
      <c r="T210" s="97"/>
    </row>
    <row r="211" spans="1:20" ht="25.5">
      <c r="A211" s="364">
        <v>1</v>
      </c>
      <c r="B211" s="363" t="s">
        <v>775</v>
      </c>
      <c r="C211" s="364" t="s">
        <v>353</v>
      </c>
      <c r="D211" s="364" t="s">
        <v>299</v>
      </c>
      <c r="E211" s="364" t="s">
        <v>1401</v>
      </c>
      <c r="F211" s="364" t="s">
        <v>1376</v>
      </c>
      <c r="G211" s="364"/>
      <c r="H211" s="364"/>
      <c r="I211" s="364"/>
      <c r="J211" s="364"/>
      <c r="K211" s="361"/>
      <c r="L211" s="361"/>
      <c r="M211" s="362"/>
      <c r="N211" s="362"/>
      <c r="O211" s="362"/>
      <c r="P211" s="362"/>
      <c r="Q211" s="362"/>
      <c r="R211" s="97"/>
      <c r="S211" s="97"/>
      <c r="T211" s="97"/>
    </row>
    <row r="212" spans="1:20" ht="12.75">
      <c r="A212" s="364">
        <v>1</v>
      </c>
      <c r="B212" s="363" t="s">
        <v>775</v>
      </c>
      <c r="C212" s="364" t="s">
        <v>354</v>
      </c>
      <c r="D212" s="364" t="s">
        <v>330</v>
      </c>
      <c r="E212" s="364" t="s">
        <v>356</v>
      </c>
      <c r="F212" s="364" t="s">
        <v>179</v>
      </c>
      <c r="G212" s="364"/>
      <c r="H212" s="364"/>
      <c r="I212" s="364"/>
      <c r="J212" s="364"/>
      <c r="K212" s="361"/>
      <c r="L212" s="361"/>
      <c r="M212" s="362"/>
      <c r="N212" s="362"/>
      <c r="O212" s="362"/>
      <c r="P212" s="362"/>
      <c r="Q212" s="362"/>
      <c r="R212" s="97"/>
      <c r="S212" s="97"/>
      <c r="T212" s="97"/>
    </row>
    <row r="213" spans="1:20" ht="12.75">
      <c r="A213" s="364">
        <v>1</v>
      </c>
      <c r="B213" s="363" t="s">
        <v>775</v>
      </c>
      <c r="C213" s="364" t="s">
        <v>355</v>
      </c>
      <c r="D213" s="364" t="s">
        <v>330</v>
      </c>
      <c r="E213" s="364" t="s">
        <v>356</v>
      </c>
      <c r="F213" s="364" t="s">
        <v>179</v>
      </c>
      <c r="G213" s="364"/>
      <c r="H213" s="364"/>
      <c r="I213" s="364"/>
      <c r="J213" s="364"/>
      <c r="K213" s="361"/>
      <c r="L213" s="361"/>
      <c r="M213" s="362"/>
      <c r="N213" s="362"/>
      <c r="O213" s="362"/>
      <c r="P213" s="362"/>
      <c r="Q213" s="362"/>
      <c r="R213" s="97"/>
      <c r="S213" s="97"/>
      <c r="T213" s="97"/>
    </row>
    <row r="214" spans="1:20" ht="12.75">
      <c r="A214" s="364">
        <v>1</v>
      </c>
      <c r="B214" s="363">
        <v>19251</v>
      </c>
      <c r="C214" s="364" t="s">
        <v>357</v>
      </c>
      <c r="D214" s="364" t="s">
        <v>338</v>
      </c>
      <c r="E214" s="364" t="s">
        <v>1401</v>
      </c>
      <c r="F214" s="364" t="s">
        <v>179</v>
      </c>
      <c r="G214" s="364"/>
      <c r="H214" s="364"/>
      <c r="I214" s="364"/>
      <c r="J214" s="364"/>
      <c r="K214" s="361"/>
      <c r="L214" s="361"/>
      <c r="M214" s="362"/>
      <c r="N214" s="362"/>
      <c r="O214" s="362"/>
      <c r="P214" s="362"/>
      <c r="Q214" s="362"/>
      <c r="R214" s="97"/>
      <c r="S214" s="97"/>
      <c r="T214" s="97"/>
    </row>
    <row r="215" spans="1:20" ht="12.75">
      <c r="A215" s="364">
        <v>1</v>
      </c>
      <c r="B215" s="363" t="s">
        <v>775</v>
      </c>
      <c r="C215" s="364" t="s">
        <v>358</v>
      </c>
      <c r="D215" s="364" t="s">
        <v>320</v>
      </c>
      <c r="E215" s="364" t="s">
        <v>131</v>
      </c>
      <c r="F215" s="364" t="s">
        <v>1376</v>
      </c>
      <c r="G215" s="364"/>
      <c r="H215" s="364"/>
      <c r="I215" s="364"/>
      <c r="J215" s="364"/>
      <c r="K215" s="361"/>
      <c r="L215" s="361"/>
      <c r="M215" s="362"/>
      <c r="N215" s="362"/>
      <c r="O215" s="362"/>
      <c r="P215" s="362"/>
      <c r="Q215" s="362"/>
      <c r="R215" s="97"/>
      <c r="S215" s="97"/>
      <c r="T215" s="97"/>
    </row>
    <row r="216" spans="1:20" ht="25.5">
      <c r="A216" s="364">
        <v>1</v>
      </c>
      <c r="B216" s="363">
        <v>19252</v>
      </c>
      <c r="C216" s="364" t="s">
        <v>362</v>
      </c>
      <c r="D216" s="364" t="s">
        <v>363</v>
      </c>
      <c r="E216" s="364" t="s">
        <v>670</v>
      </c>
      <c r="F216" s="364" t="s">
        <v>1393</v>
      </c>
      <c r="G216" s="364"/>
      <c r="H216" s="364"/>
      <c r="I216" s="364"/>
      <c r="J216" s="364"/>
      <c r="K216" s="361"/>
      <c r="L216" s="361"/>
      <c r="M216" s="362"/>
      <c r="N216" s="362"/>
      <c r="O216" s="362"/>
      <c r="P216" s="362"/>
      <c r="Q216" s="362"/>
      <c r="R216" s="97"/>
      <c r="S216" s="97"/>
      <c r="T216" s="97"/>
    </row>
    <row r="217" spans="1:20" ht="25.5">
      <c r="A217" s="364">
        <v>1</v>
      </c>
      <c r="B217" s="363" t="s">
        <v>775</v>
      </c>
      <c r="C217" s="364" t="s">
        <v>364</v>
      </c>
      <c r="D217" s="364" t="s">
        <v>363</v>
      </c>
      <c r="E217" s="364" t="s">
        <v>365</v>
      </c>
      <c r="F217" s="364" t="s">
        <v>1393</v>
      </c>
      <c r="G217" s="364"/>
      <c r="H217" s="364"/>
      <c r="I217" s="364"/>
      <c r="J217" s="364"/>
      <c r="K217" s="361"/>
      <c r="L217" s="361"/>
      <c r="M217" s="362"/>
      <c r="N217" s="362"/>
      <c r="O217" s="362"/>
      <c r="P217" s="362"/>
      <c r="Q217" s="362"/>
      <c r="R217" s="97"/>
      <c r="S217" s="97"/>
      <c r="T217" s="97"/>
    </row>
    <row r="218" spans="1:20" ht="12.75">
      <c r="A218" s="364">
        <v>1</v>
      </c>
      <c r="B218" s="363" t="s">
        <v>775</v>
      </c>
      <c r="C218" s="364" t="s">
        <v>1188</v>
      </c>
      <c r="D218" s="364" t="s">
        <v>338</v>
      </c>
      <c r="E218" s="364" t="s">
        <v>128</v>
      </c>
      <c r="F218" s="364" t="s">
        <v>1376</v>
      </c>
      <c r="G218" s="364"/>
      <c r="H218" s="364"/>
      <c r="I218" s="364"/>
      <c r="J218" s="364"/>
      <c r="K218" s="361"/>
      <c r="L218" s="361"/>
      <c r="M218" s="362"/>
      <c r="N218" s="362"/>
      <c r="O218" s="362"/>
      <c r="P218" s="362"/>
      <c r="Q218" s="362"/>
      <c r="R218" s="97"/>
      <c r="S218" s="97"/>
      <c r="T218" s="97"/>
    </row>
    <row r="219" spans="1:20" ht="12.75">
      <c r="A219" s="364">
        <v>1</v>
      </c>
      <c r="B219" s="363" t="s">
        <v>775</v>
      </c>
      <c r="C219" s="364" t="s">
        <v>366</v>
      </c>
      <c r="D219" s="364" t="s">
        <v>338</v>
      </c>
      <c r="E219" s="364" t="s">
        <v>128</v>
      </c>
      <c r="F219" s="364" t="s">
        <v>179</v>
      </c>
      <c r="G219" s="364"/>
      <c r="H219" s="364"/>
      <c r="I219" s="364"/>
      <c r="J219" s="364"/>
      <c r="K219" s="361"/>
      <c r="L219" s="361"/>
      <c r="M219" s="362"/>
      <c r="N219" s="362"/>
      <c r="O219" s="362"/>
      <c r="P219" s="362"/>
      <c r="Q219" s="362"/>
      <c r="R219" s="97"/>
      <c r="S219" s="97"/>
      <c r="T219" s="97"/>
    </row>
    <row r="220" spans="1:20" ht="25.5">
      <c r="A220" s="364">
        <v>1</v>
      </c>
      <c r="B220" s="363" t="s">
        <v>775</v>
      </c>
      <c r="C220" s="364" t="s">
        <v>367</v>
      </c>
      <c r="D220" s="364" t="s">
        <v>324</v>
      </c>
      <c r="E220" s="375" t="s">
        <v>1349</v>
      </c>
      <c r="F220" s="364" t="s">
        <v>179</v>
      </c>
      <c r="G220" s="364"/>
      <c r="H220" s="364"/>
      <c r="I220" s="364"/>
      <c r="J220" s="364"/>
      <c r="K220" s="361"/>
      <c r="L220" s="361"/>
      <c r="M220" s="362"/>
      <c r="N220" s="362"/>
      <c r="O220" s="362"/>
      <c r="P220" s="362"/>
      <c r="Q220" s="362"/>
      <c r="R220" s="97"/>
      <c r="S220" s="97"/>
      <c r="T220" s="97"/>
    </row>
    <row r="221" spans="1:20" ht="12.75">
      <c r="A221" s="364">
        <v>1</v>
      </c>
      <c r="B221" s="363" t="s">
        <v>775</v>
      </c>
      <c r="C221" s="364" t="s">
        <v>368</v>
      </c>
      <c r="D221" s="364" t="s">
        <v>324</v>
      </c>
      <c r="E221" s="364" t="s">
        <v>369</v>
      </c>
      <c r="F221" s="364" t="s">
        <v>179</v>
      </c>
      <c r="G221" s="364"/>
      <c r="H221" s="364"/>
      <c r="I221" s="364"/>
      <c r="J221" s="364"/>
      <c r="K221" s="361"/>
      <c r="L221" s="361"/>
      <c r="M221" s="362"/>
      <c r="N221" s="362"/>
      <c r="O221" s="362"/>
      <c r="P221" s="362"/>
      <c r="Q221" s="362"/>
      <c r="R221" s="97"/>
      <c r="S221" s="97"/>
      <c r="T221" s="97"/>
    </row>
    <row r="222" spans="1:20" ht="38.25">
      <c r="A222" s="364">
        <v>1</v>
      </c>
      <c r="B222" s="363" t="s">
        <v>775</v>
      </c>
      <c r="C222" s="364" t="s">
        <v>132</v>
      </c>
      <c r="D222" s="364" t="s">
        <v>324</v>
      </c>
      <c r="E222" s="364" t="s">
        <v>372</v>
      </c>
      <c r="F222" s="364" t="s">
        <v>373</v>
      </c>
      <c r="G222" s="364"/>
      <c r="H222" s="364"/>
      <c r="I222" s="364"/>
      <c r="J222" s="364"/>
      <c r="K222" s="361"/>
      <c r="L222" s="361"/>
      <c r="M222" s="362"/>
      <c r="N222" s="362"/>
      <c r="O222" s="362"/>
      <c r="P222" s="362"/>
      <c r="Q222" s="362"/>
      <c r="R222" s="97"/>
      <c r="S222" s="97"/>
      <c r="T222" s="97"/>
    </row>
    <row r="223" spans="1:20" ht="25.5">
      <c r="A223" s="364">
        <v>1</v>
      </c>
      <c r="B223" s="363" t="s">
        <v>775</v>
      </c>
      <c r="C223" s="364" t="s">
        <v>133</v>
      </c>
      <c r="D223" s="364" t="s">
        <v>324</v>
      </c>
      <c r="E223" s="375" t="s">
        <v>377</v>
      </c>
      <c r="F223" s="364" t="s">
        <v>1393</v>
      </c>
      <c r="H223" s="364"/>
      <c r="I223" s="364"/>
      <c r="J223" s="364"/>
      <c r="K223" s="361"/>
      <c r="L223" s="361"/>
      <c r="M223" s="362"/>
      <c r="N223" s="362"/>
      <c r="O223" s="362"/>
      <c r="P223" s="362"/>
      <c r="Q223" s="362"/>
      <c r="R223" s="97"/>
      <c r="S223" s="97"/>
      <c r="T223" s="97"/>
    </row>
    <row r="224" spans="1:20" ht="12.75">
      <c r="A224" s="364">
        <v>1</v>
      </c>
      <c r="B224" s="363">
        <v>19253</v>
      </c>
      <c r="C224" s="364" t="s">
        <v>378</v>
      </c>
      <c r="D224" s="364" t="s">
        <v>338</v>
      </c>
      <c r="E224" s="364" t="s">
        <v>379</v>
      </c>
      <c r="F224" s="364" t="s">
        <v>179</v>
      </c>
      <c r="G224" s="364"/>
      <c r="H224" s="364"/>
      <c r="I224" s="364"/>
      <c r="J224" s="364"/>
      <c r="K224" s="361"/>
      <c r="L224" s="361"/>
      <c r="M224" s="362"/>
      <c r="N224" s="362"/>
      <c r="O224" s="362"/>
      <c r="P224" s="362"/>
      <c r="Q224" s="362"/>
      <c r="R224" s="97"/>
      <c r="S224" s="97"/>
      <c r="T224" s="97"/>
    </row>
    <row r="225" spans="1:20" ht="12.75">
      <c r="A225" s="364">
        <v>1</v>
      </c>
      <c r="B225" s="363" t="s">
        <v>775</v>
      </c>
      <c r="C225" s="364" t="s">
        <v>380</v>
      </c>
      <c r="D225" s="364" t="s">
        <v>348</v>
      </c>
      <c r="E225" s="364" t="s">
        <v>356</v>
      </c>
      <c r="F225" s="364" t="s">
        <v>179</v>
      </c>
      <c r="G225" s="364"/>
      <c r="H225" s="364"/>
      <c r="I225" s="364"/>
      <c r="J225" s="364"/>
      <c r="K225" s="361"/>
      <c r="L225" s="361"/>
      <c r="M225" s="362"/>
      <c r="N225" s="362"/>
      <c r="O225" s="362"/>
      <c r="P225" s="362"/>
      <c r="Q225" s="362"/>
      <c r="R225" s="97"/>
      <c r="S225" s="97"/>
      <c r="T225" s="97"/>
    </row>
    <row r="226" spans="1:20" ht="25.5">
      <c r="A226" s="364">
        <v>1</v>
      </c>
      <c r="B226" s="363">
        <v>19258</v>
      </c>
      <c r="C226" s="364" t="s">
        <v>381</v>
      </c>
      <c r="D226" s="364" t="s">
        <v>299</v>
      </c>
      <c r="E226" s="364" t="s">
        <v>1401</v>
      </c>
      <c r="F226" s="364" t="s">
        <v>1376</v>
      </c>
      <c r="G226" s="364"/>
      <c r="H226" s="364"/>
      <c r="I226" s="364"/>
      <c r="J226" s="364"/>
      <c r="K226" s="361"/>
      <c r="L226" s="361"/>
      <c r="M226" s="362"/>
      <c r="N226" s="362"/>
      <c r="O226" s="362"/>
      <c r="P226" s="362"/>
      <c r="Q226" s="362"/>
      <c r="R226" s="97"/>
      <c r="S226" s="97"/>
      <c r="T226" s="97"/>
    </row>
    <row r="227" spans="1:20" ht="25.5">
      <c r="A227" s="364">
        <v>1</v>
      </c>
      <c r="B227" s="363" t="s">
        <v>775</v>
      </c>
      <c r="C227" s="364" t="s">
        <v>135</v>
      </c>
      <c r="D227" s="364" t="s">
        <v>324</v>
      </c>
      <c r="E227" s="364" t="s">
        <v>134</v>
      </c>
      <c r="F227" s="364"/>
      <c r="G227" s="364"/>
      <c r="H227" s="364"/>
      <c r="I227" s="364"/>
      <c r="J227" s="364"/>
      <c r="K227" s="361"/>
      <c r="L227" s="361"/>
      <c r="M227" s="362"/>
      <c r="N227" s="362"/>
      <c r="O227" s="362"/>
      <c r="P227" s="362"/>
      <c r="Q227" s="362"/>
      <c r="R227" s="97"/>
      <c r="S227" s="97"/>
      <c r="T227" s="97"/>
    </row>
    <row r="228" spans="1:20" ht="25.5">
      <c r="A228" s="364">
        <v>1</v>
      </c>
      <c r="B228" s="363" t="s">
        <v>775</v>
      </c>
      <c r="C228" s="364" t="s">
        <v>382</v>
      </c>
      <c r="D228" s="364" t="s">
        <v>338</v>
      </c>
      <c r="E228" s="364" t="s">
        <v>875</v>
      </c>
      <c r="F228" s="364" t="s">
        <v>1407</v>
      </c>
      <c r="G228" s="364"/>
      <c r="H228" s="364"/>
      <c r="I228" s="364"/>
      <c r="J228" s="364"/>
      <c r="K228" s="361"/>
      <c r="L228" s="361"/>
      <c r="M228" s="362"/>
      <c r="N228" s="362"/>
      <c r="O228" s="362"/>
      <c r="P228" s="362"/>
      <c r="Q228" s="362"/>
      <c r="R228" s="97"/>
      <c r="S228" s="97"/>
      <c r="T228" s="97"/>
    </row>
    <row r="229" spans="1:20" ht="12.75">
      <c r="A229" s="364">
        <v>1</v>
      </c>
      <c r="B229" s="363">
        <v>19263</v>
      </c>
      <c r="C229" s="364" t="s">
        <v>383</v>
      </c>
      <c r="D229" s="364" t="s">
        <v>324</v>
      </c>
      <c r="E229" s="364" t="s">
        <v>356</v>
      </c>
      <c r="F229" s="364" t="s">
        <v>1376</v>
      </c>
      <c r="G229" s="364"/>
      <c r="H229" s="364"/>
      <c r="I229" s="364"/>
      <c r="J229" s="364"/>
      <c r="K229" s="361"/>
      <c r="L229" s="361"/>
      <c r="M229" s="362"/>
      <c r="N229" s="362"/>
      <c r="O229" s="362"/>
      <c r="P229" s="362"/>
      <c r="Q229" s="362"/>
      <c r="R229" s="97"/>
      <c r="S229" s="97"/>
      <c r="T229" s="97"/>
    </row>
    <row r="230" spans="1:20" ht="12.75">
      <c r="A230" s="364">
        <v>1</v>
      </c>
      <c r="B230" s="363" t="s">
        <v>775</v>
      </c>
      <c r="C230" s="364" t="s">
        <v>384</v>
      </c>
      <c r="D230" s="364" t="s">
        <v>320</v>
      </c>
      <c r="E230" s="364" t="s">
        <v>385</v>
      </c>
      <c r="F230" s="364" t="s">
        <v>179</v>
      </c>
      <c r="G230" s="364"/>
      <c r="H230" s="364"/>
      <c r="I230" s="364"/>
      <c r="J230" s="364"/>
      <c r="K230" s="361"/>
      <c r="L230" s="361"/>
      <c r="M230" s="362"/>
      <c r="N230" s="362"/>
      <c r="O230" s="362"/>
      <c r="P230" s="362"/>
      <c r="Q230" s="362"/>
      <c r="R230" s="97"/>
      <c r="S230" s="97"/>
      <c r="T230" s="97"/>
    </row>
    <row r="231" spans="1:20" ht="12.75">
      <c r="A231" s="364">
        <v>1</v>
      </c>
      <c r="B231" s="363" t="s">
        <v>775</v>
      </c>
      <c r="C231" s="364" t="s">
        <v>1196</v>
      </c>
      <c r="D231" s="364" t="s">
        <v>320</v>
      </c>
      <c r="E231" s="364" t="s">
        <v>386</v>
      </c>
      <c r="F231" s="364" t="s">
        <v>179</v>
      </c>
      <c r="G231" s="364"/>
      <c r="H231" s="364"/>
      <c r="I231" s="364"/>
      <c r="J231" s="364"/>
      <c r="K231" s="361"/>
      <c r="L231" s="361"/>
      <c r="M231" s="362"/>
      <c r="N231" s="362"/>
      <c r="O231" s="362"/>
      <c r="P231" s="362"/>
      <c r="Q231" s="362"/>
      <c r="R231" s="97"/>
      <c r="S231" s="97"/>
      <c r="T231" s="97"/>
    </row>
    <row r="232" spans="1:20" ht="12.75">
      <c r="A232" s="364">
        <v>1</v>
      </c>
      <c r="B232" s="363" t="s">
        <v>775</v>
      </c>
      <c r="C232" s="364" t="s">
        <v>387</v>
      </c>
      <c r="D232" s="364" t="s">
        <v>314</v>
      </c>
      <c r="E232" s="364" t="s">
        <v>388</v>
      </c>
      <c r="F232" s="364" t="s">
        <v>389</v>
      </c>
      <c r="G232" s="364"/>
      <c r="H232" s="364"/>
      <c r="I232" s="364"/>
      <c r="J232" s="364"/>
      <c r="K232" s="361"/>
      <c r="L232" s="361"/>
      <c r="M232" s="362"/>
      <c r="N232" s="362"/>
      <c r="O232" s="362"/>
      <c r="P232" s="362"/>
      <c r="Q232" s="362"/>
      <c r="R232" s="97"/>
      <c r="S232" s="97"/>
      <c r="T232" s="97"/>
    </row>
    <row r="233" spans="1:20" ht="25.5">
      <c r="A233" s="364">
        <v>1</v>
      </c>
      <c r="B233" s="363">
        <v>19265</v>
      </c>
      <c r="C233" s="364" t="s">
        <v>1197</v>
      </c>
      <c r="D233" s="364" t="s">
        <v>330</v>
      </c>
      <c r="E233" s="364" t="s">
        <v>356</v>
      </c>
      <c r="F233" s="364" t="s">
        <v>390</v>
      </c>
      <c r="G233" s="364"/>
      <c r="H233" s="364"/>
      <c r="I233" s="364"/>
      <c r="J233" s="364"/>
      <c r="K233" s="361"/>
      <c r="L233" s="361"/>
      <c r="M233" s="362"/>
      <c r="N233" s="362"/>
      <c r="O233" s="362"/>
      <c r="P233" s="362"/>
      <c r="Q233" s="362"/>
      <c r="R233" s="97"/>
      <c r="S233" s="97"/>
      <c r="T233" s="97"/>
    </row>
    <row r="234" spans="1:20" ht="12.75">
      <c r="A234" s="364">
        <v>1</v>
      </c>
      <c r="B234" s="363">
        <v>19266</v>
      </c>
      <c r="C234" s="364" t="s">
        <v>1198</v>
      </c>
      <c r="D234" s="364" t="s">
        <v>363</v>
      </c>
      <c r="E234" s="364" t="s">
        <v>1401</v>
      </c>
      <c r="F234" s="364" t="s">
        <v>1376</v>
      </c>
      <c r="H234" s="364"/>
      <c r="I234" s="364"/>
      <c r="J234" s="364"/>
      <c r="K234" s="361"/>
      <c r="L234" s="361"/>
      <c r="M234" s="362"/>
      <c r="N234" s="362"/>
      <c r="O234" s="362"/>
      <c r="P234" s="362"/>
      <c r="Q234" s="362"/>
      <c r="R234" s="97"/>
      <c r="S234" s="97"/>
      <c r="T234" s="97"/>
    </row>
    <row r="235" spans="1:20" ht="12.75">
      <c r="A235" s="364">
        <v>1</v>
      </c>
      <c r="B235" s="363" t="s">
        <v>775</v>
      </c>
      <c r="C235" s="364" t="s">
        <v>1199</v>
      </c>
      <c r="D235" s="364" t="s">
        <v>363</v>
      </c>
      <c r="E235" s="364" t="s">
        <v>1401</v>
      </c>
      <c r="F235" s="364" t="s">
        <v>179</v>
      </c>
      <c r="G235" s="364"/>
      <c r="H235" s="364"/>
      <c r="I235" s="364"/>
      <c r="J235" s="364"/>
      <c r="K235" s="361"/>
      <c r="L235" s="361"/>
      <c r="M235" s="362"/>
      <c r="N235" s="362"/>
      <c r="O235" s="362"/>
      <c r="P235" s="362"/>
      <c r="Q235" s="362"/>
      <c r="R235" s="97"/>
      <c r="S235" s="97"/>
      <c r="T235" s="97"/>
    </row>
    <row r="236" spans="1:20" ht="12.75">
      <c r="A236" s="374"/>
      <c r="B236" s="364"/>
      <c r="C236" s="364"/>
      <c r="D236" s="364"/>
      <c r="E236" s="364"/>
      <c r="F236" s="364"/>
      <c r="G236" s="364"/>
      <c r="H236" s="364"/>
      <c r="I236" s="364"/>
      <c r="J236" s="364"/>
      <c r="K236" s="361"/>
      <c r="L236" s="361"/>
      <c r="M236" s="362"/>
      <c r="N236" s="362"/>
      <c r="O236" s="362"/>
      <c r="P236" s="362"/>
      <c r="Q236" s="362"/>
      <c r="R236" s="97"/>
      <c r="S236" s="97"/>
      <c r="T236" s="97"/>
    </row>
    <row r="237" spans="1:20" ht="12.75">
      <c r="A237" s="364">
        <v>1</v>
      </c>
      <c r="B237" s="363">
        <v>19269</v>
      </c>
      <c r="C237" s="364" t="s">
        <v>391</v>
      </c>
      <c r="D237" s="364">
        <v>878</v>
      </c>
      <c r="E237" s="364" t="s">
        <v>392</v>
      </c>
      <c r="F237" s="364" t="s">
        <v>393</v>
      </c>
      <c r="H237" s="364"/>
      <c r="I237" s="364"/>
      <c r="J237" s="364"/>
      <c r="K237" s="361"/>
      <c r="L237" s="361"/>
      <c r="M237" s="362"/>
      <c r="N237" s="362"/>
      <c r="O237" s="362"/>
      <c r="P237" s="362"/>
      <c r="Q237" s="362"/>
      <c r="R237" s="97"/>
      <c r="S237" s="97"/>
      <c r="T237" s="97"/>
    </row>
    <row r="238" spans="1:20" ht="12.75">
      <c r="A238" s="364">
        <v>1</v>
      </c>
      <c r="B238" s="363">
        <v>19270</v>
      </c>
      <c r="C238" s="364" t="s">
        <v>14</v>
      </c>
      <c r="D238" s="364" t="s">
        <v>394</v>
      </c>
      <c r="E238" s="364"/>
      <c r="F238" s="364" t="s">
        <v>393</v>
      </c>
      <c r="H238" s="364"/>
      <c r="I238" s="364"/>
      <c r="J238" s="364"/>
      <c r="K238" s="361"/>
      <c r="L238" s="361"/>
      <c r="M238" s="362"/>
      <c r="N238" s="362"/>
      <c r="O238" s="362"/>
      <c r="P238" s="362"/>
      <c r="Q238" s="362"/>
      <c r="R238" s="97"/>
      <c r="S238" s="97"/>
      <c r="T238" s="97"/>
    </row>
    <row r="239" spans="1:20" ht="25.5">
      <c r="A239" s="364">
        <v>1</v>
      </c>
      <c r="B239" s="363" t="s">
        <v>775</v>
      </c>
      <c r="C239" s="364" t="s">
        <v>395</v>
      </c>
      <c r="D239" s="364">
        <v>535</v>
      </c>
      <c r="E239" s="364"/>
      <c r="F239" s="364" t="s">
        <v>15</v>
      </c>
      <c r="G239" s="364"/>
      <c r="I239" s="364"/>
      <c r="J239" s="364"/>
      <c r="K239" s="361"/>
      <c r="L239" s="361"/>
      <c r="M239" s="362"/>
      <c r="N239" s="362"/>
      <c r="O239" s="362"/>
      <c r="P239" s="362"/>
      <c r="Q239" s="362"/>
      <c r="R239" s="97"/>
      <c r="S239" s="97"/>
      <c r="T239" s="97"/>
    </row>
    <row r="240" spans="1:20" ht="12.75">
      <c r="A240" s="364">
        <v>1</v>
      </c>
      <c r="B240" s="363">
        <v>19271</v>
      </c>
      <c r="C240" s="364" t="s">
        <v>398</v>
      </c>
      <c r="D240" s="364">
        <v>578</v>
      </c>
      <c r="E240" s="376" t="s">
        <v>399</v>
      </c>
      <c r="F240" s="364" t="s">
        <v>393</v>
      </c>
      <c r="H240" s="364"/>
      <c r="I240" s="364"/>
      <c r="J240" s="364"/>
      <c r="K240" s="361"/>
      <c r="L240" s="361"/>
      <c r="M240" s="362"/>
      <c r="N240" s="362"/>
      <c r="O240" s="362"/>
      <c r="P240" s="362"/>
      <c r="Q240" s="362"/>
      <c r="R240" s="97"/>
      <c r="S240" s="97"/>
      <c r="T240" s="97"/>
    </row>
    <row r="241" spans="1:20" ht="12.75">
      <c r="A241" s="364">
        <v>1</v>
      </c>
      <c r="B241" s="363">
        <v>19276</v>
      </c>
      <c r="C241" s="364" t="s">
        <v>1193</v>
      </c>
      <c r="D241" s="364">
        <v>878</v>
      </c>
      <c r="E241" s="376" t="s">
        <v>400</v>
      </c>
      <c r="F241" s="364" t="s">
        <v>401</v>
      </c>
      <c r="G241" s="364"/>
      <c r="I241" s="364"/>
      <c r="J241" s="364"/>
      <c r="K241" s="361"/>
      <c r="L241" s="361"/>
      <c r="M241" s="362"/>
      <c r="N241" s="362"/>
      <c r="O241" s="362"/>
      <c r="P241" s="362"/>
      <c r="Q241" s="362"/>
      <c r="R241" s="97"/>
      <c r="S241" s="97"/>
      <c r="T241" s="97"/>
    </row>
    <row r="242" spans="1:20" ht="25.5">
      <c r="A242" s="364">
        <v>1</v>
      </c>
      <c r="B242" s="363">
        <v>19278</v>
      </c>
      <c r="C242" s="364" t="s">
        <v>402</v>
      </c>
      <c r="D242" s="364">
        <v>224</v>
      </c>
      <c r="E242" s="364" t="s">
        <v>1195</v>
      </c>
      <c r="F242" s="364" t="s">
        <v>20</v>
      </c>
      <c r="G242" s="364"/>
      <c r="H242" s="364"/>
      <c r="I242" s="364"/>
      <c r="J242" s="364"/>
      <c r="K242" s="361"/>
      <c r="L242" s="361"/>
      <c r="M242" s="362"/>
      <c r="N242" s="362"/>
      <c r="O242" s="362"/>
      <c r="P242" s="362"/>
      <c r="Q242" s="362"/>
      <c r="R242" s="97"/>
      <c r="S242" s="97"/>
      <c r="T242" s="97"/>
    </row>
    <row r="243" spans="1:20" ht="25.5">
      <c r="A243" s="364">
        <v>1</v>
      </c>
      <c r="B243" s="363" t="s">
        <v>775</v>
      </c>
      <c r="C243" s="364" t="s">
        <v>1189</v>
      </c>
      <c r="D243" s="364">
        <v>224</v>
      </c>
      <c r="E243" s="364" t="s">
        <v>1195</v>
      </c>
      <c r="F243" s="364" t="s">
        <v>21</v>
      </c>
      <c r="G243" s="364"/>
      <c r="H243" s="364"/>
      <c r="I243" s="364"/>
      <c r="J243" s="364"/>
      <c r="K243" s="361"/>
      <c r="L243" s="361"/>
      <c r="M243" s="362"/>
      <c r="N243" s="362"/>
      <c r="O243" s="362"/>
      <c r="P243" s="362"/>
      <c r="Q243" s="362"/>
      <c r="R243" s="97"/>
      <c r="S243" s="97"/>
      <c r="T243" s="97"/>
    </row>
    <row r="244" spans="1:20" ht="25.5">
      <c r="A244" s="364">
        <v>1</v>
      </c>
      <c r="B244" s="363" t="s">
        <v>775</v>
      </c>
      <c r="C244" s="364" t="s">
        <v>1190</v>
      </c>
      <c r="D244" s="364">
        <v>224</v>
      </c>
      <c r="E244" s="364" t="s">
        <v>1195</v>
      </c>
      <c r="F244" s="364" t="s">
        <v>20</v>
      </c>
      <c r="G244" s="364"/>
      <c r="H244" s="364"/>
      <c r="I244" s="364"/>
      <c r="J244" s="364"/>
      <c r="K244" s="361"/>
      <c r="L244" s="361"/>
      <c r="M244" s="362"/>
      <c r="N244" s="362"/>
      <c r="O244" s="362"/>
      <c r="P244" s="362"/>
      <c r="Q244" s="362"/>
      <c r="R244" s="97"/>
      <c r="S244" s="97"/>
      <c r="T244" s="97"/>
    </row>
    <row r="245" spans="1:20" ht="12.75">
      <c r="A245" s="364">
        <v>1</v>
      </c>
      <c r="B245" s="363" t="s">
        <v>775</v>
      </c>
      <c r="C245" s="364" t="s">
        <v>1191</v>
      </c>
      <c r="D245" s="364">
        <v>578</v>
      </c>
      <c r="E245" s="364"/>
      <c r="F245" s="364" t="s">
        <v>401</v>
      </c>
      <c r="G245" s="364"/>
      <c r="I245" s="364"/>
      <c r="J245" s="364"/>
      <c r="K245" s="361"/>
      <c r="L245" s="361"/>
      <c r="M245" s="362"/>
      <c r="N245" s="362"/>
      <c r="O245" s="362"/>
      <c r="P245" s="362"/>
      <c r="Q245" s="362"/>
      <c r="R245" s="97"/>
      <c r="S245" s="97"/>
      <c r="T245" s="97"/>
    </row>
    <row r="246" spans="1:20" ht="12.75">
      <c r="A246" s="364">
        <v>1</v>
      </c>
      <c r="B246" s="363">
        <v>19291</v>
      </c>
      <c r="C246" s="364" t="s">
        <v>404</v>
      </c>
      <c r="D246" s="364">
        <v>878</v>
      </c>
      <c r="E246" s="377" t="s">
        <v>874</v>
      </c>
      <c r="F246" s="364" t="s">
        <v>27</v>
      </c>
      <c r="G246" s="364"/>
      <c r="H246" s="364"/>
      <c r="I246" s="364"/>
      <c r="J246" s="364"/>
      <c r="K246" s="361"/>
      <c r="L246" s="361"/>
      <c r="M246" s="362"/>
      <c r="N246" s="362"/>
      <c r="O246" s="362"/>
      <c r="P246" s="362"/>
      <c r="Q246" s="362"/>
      <c r="R246" s="97"/>
      <c r="S246" s="97"/>
      <c r="T246" s="97"/>
    </row>
    <row r="247" spans="1:20" ht="12.75">
      <c r="A247" s="364">
        <v>1</v>
      </c>
      <c r="B247" s="363" t="s">
        <v>775</v>
      </c>
      <c r="C247" s="364" t="s">
        <v>1192</v>
      </c>
      <c r="D247" s="364">
        <v>878</v>
      </c>
      <c r="E247" s="364"/>
      <c r="F247" s="364" t="s">
        <v>28</v>
      </c>
      <c r="G247" s="364"/>
      <c r="H247" s="364"/>
      <c r="I247" s="364"/>
      <c r="J247" s="364"/>
      <c r="K247" s="361"/>
      <c r="L247" s="361"/>
      <c r="M247" s="362"/>
      <c r="N247" s="362"/>
      <c r="O247" s="362"/>
      <c r="P247" s="362"/>
      <c r="Q247" s="362"/>
      <c r="R247" s="97"/>
      <c r="S247" s="97"/>
      <c r="T247" s="97"/>
    </row>
    <row r="248" spans="1:20" ht="25.5">
      <c r="A248" s="364">
        <v>1</v>
      </c>
      <c r="B248" s="364" t="s">
        <v>1265</v>
      </c>
      <c r="C248" s="364" t="s">
        <v>405</v>
      </c>
      <c r="D248" s="364">
        <v>224</v>
      </c>
      <c r="E248" s="376" t="s">
        <v>403</v>
      </c>
      <c r="F248" s="364" t="s">
        <v>29</v>
      </c>
      <c r="G248" s="364"/>
      <c r="H248" s="364"/>
      <c r="I248" s="364"/>
      <c r="J248" s="364"/>
      <c r="K248" s="361"/>
      <c r="L248" s="361"/>
      <c r="M248" s="362"/>
      <c r="N248" s="362"/>
      <c r="O248" s="362"/>
      <c r="P248" s="362"/>
      <c r="Q248" s="362"/>
      <c r="R248" s="97"/>
      <c r="S248" s="97"/>
      <c r="T248" s="97"/>
    </row>
    <row r="249" spans="1:20" ht="12.75">
      <c r="A249" s="374"/>
      <c r="B249" s="364"/>
      <c r="C249" s="364"/>
      <c r="D249" s="364"/>
      <c r="E249" s="364"/>
      <c r="F249" s="364"/>
      <c r="G249" s="364"/>
      <c r="H249" s="364"/>
      <c r="I249" s="364"/>
      <c r="J249" s="364"/>
      <c r="K249" s="361"/>
      <c r="L249" s="361"/>
      <c r="M249" s="362"/>
      <c r="N249" s="362"/>
      <c r="O249" s="362"/>
      <c r="P249" s="362"/>
      <c r="Q249" s="362"/>
      <c r="R249" s="97"/>
      <c r="S249" s="97"/>
      <c r="T249" s="97"/>
    </row>
    <row r="250" spans="1:20" ht="12.75">
      <c r="A250" s="374"/>
      <c r="B250" s="364"/>
      <c r="C250" s="364"/>
      <c r="D250" s="364"/>
      <c r="E250" s="364"/>
      <c r="F250" s="364"/>
      <c r="G250" s="364"/>
      <c r="H250" s="364"/>
      <c r="I250" s="364"/>
      <c r="J250" s="364"/>
      <c r="K250" s="361"/>
      <c r="L250" s="361"/>
      <c r="M250" s="362"/>
      <c r="N250" s="362"/>
      <c r="O250" s="362"/>
      <c r="P250" s="362"/>
      <c r="Q250" s="362"/>
      <c r="R250" s="97"/>
      <c r="S250" s="97"/>
      <c r="T250" s="97"/>
    </row>
    <row r="251" spans="1:20" ht="25.5">
      <c r="A251" s="364">
        <v>1</v>
      </c>
      <c r="B251" s="363">
        <v>19300</v>
      </c>
      <c r="C251" s="364" t="s">
        <v>406</v>
      </c>
      <c r="D251" s="364" t="s">
        <v>407</v>
      </c>
      <c r="E251" s="364" t="s">
        <v>1401</v>
      </c>
      <c r="F251" s="364" t="s">
        <v>1369</v>
      </c>
      <c r="G251" s="364"/>
      <c r="H251" s="364"/>
      <c r="I251" s="364"/>
      <c r="J251" s="364"/>
      <c r="K251" s="361"/>
      <c r="L251" s="361"/>
      <c r="M251" s="362"/>
      <c r="N251" s="362"/>
      <c r="O251" s="362"/>
      <c r="P251" s="362"/>
      <c r="Q251" s="362"/>
      <c r="R251" s="97"/>
      <c r="S251" s="97"/>
      <c r="T251" s="97"/>
    </row>
    <row r="252" spans="1:20" ht="12.75">
      <c r="A252" s="364">
        <v>1</v>
      </c>
      <c r="B252" s="363">
        <v>19304</v>
      </c>
      <c r="C252" s="364" t="s">
        <v>408</v>
      </c>
      <c r="D252" s="364" t="s">
        <v>409</v>
      </c>
      <c r="E252" s="364" t="s">
        <v>410</v>
      </c>
      <c r="F252" s="364" t="s">
        <v>411</v>
      </c>
      <c r="G252" s="364"/>
      <c r="H252" s="364"/>
      <c r="I252" s="364"/>
      <c r="J252" s="364"/>
      <c r="K252" s="361"/>
      <c r="L252" s="361"/>
      <c r="M252" s="362"/>
      <c r="N252" s="362"/>
      <c r="O252" s="362"/>
      <c r="P252" s="362"/>
      <c r="Q252" s="362"/>
      <c r="R252" s="97"/>
      <c r="S252" s="97"/>
      <c r="T252" s="97"/>
    </row>
    <row r="253" spans="1:20" ht="12.75">
      <c r="A253" s="364">
        <v>1</v>
      </c>
      <c r="B253" s="363">
        <v>19319</v>
      </c>
      <c r="C253" s="364" t="s">
        <v>412</v>
      </c>
      <c r="D253" s="364" t="s">
        <v>330</v>
      </c>
      <c r="E253" s="364" t="s">
        <v>413</v>
      </c>
      <c r="F253" s="364" t="s">
        <v>1376</v>
      </c>
      <c r="G253" s="364"/>
      <c r="H253" s="364"/>
      <c r="I253" s="364"/>
      <c r="J253" s="364"/>
      <c r="K253" s="361"/>
      <c r="L253" s="361"/>
      <c r="M253" s="362"/>
      <c r="N253" s="362"/>
      <c r="O253" s="362"/>
      <c r="P253" s="362"/>
      <c r="Q253" s="362"/>
      <c r="R253" s="97"/>
      <c r="S253" s="97"/>
      <c r="T253" s="97"/>
    </row>
    <row r="254" spans="1:20" ht="25.5">
      <c r="A254" s="364">
        <v>1</v>
      </c>
      <c r="B254" s="363" t="s">
        <v>775</v>
      </c>
      <c r="C254" s="364" t="s">
        <v>414</v>
      </c>
      <c r="D254" s="364" t="s">
        <v>415</v>
      </c>
      <c r="E254" s="364" t="s">
        <v>416</v>
      </c>
      <c r="F254" s="364" t="s">
        <v>1369</v>
      </c>
      <c r="G254" s="364"/>
      <c r="H254" s="364"/>
      <c r="I254" s="364"/>
      <c r="J254" s="364"/>
      <c r="K254" s="361"/>
      <c r="L254" s="361"/>
      <c r="M254" s="362"/>
      <c r="N254" s="362"/>
      <c r="O254" s="362"/>
      <c r="P254" s="362"/>
      <c r="Q254" s="362"/>
      <c r="R254" s="97"/>
      <c r="S254" s="97"/>
      <c r="T254" s="97"/>
    </row>
    <row r="255" spans="1:20" ht="25.5">
      <c r="A255" s="364">
        <v>1</v>
      </c>
      <c r="B255" s="363">
        <v>19320</v>
      </c>
      <c r="C255" s="364" t="s">
        <v>417</v>
      </c>
      <c r="D255" s="364" t="s">
        <v>419</v>
      </c>
      <c r="E255" s="364" t="s">
        <v>356</v>
      </c>
      <c r="F255" s="364" t="s">
        <v>1396</v>
      </c>
      <c r="G255" s="364"/>
      <c r="H255" s="364"/>
      <c r="I255" s="364"/>
      <c r="J255" s="364"/>
      <c r="K255" s="361"/>
      <c r="L255" s="361"/>
      <c r="M255" s="362"/>
      <c r="N255" s="362"/>
      <c r="O255" s="362"/>
      <c r="P255" s="362"/>
      <c r="Q255" s="362"/>
      <c r="R255" s="97"/>
      <c r="S255" s="97"/>
      <c r="T255" s="97"/>
    </row>
    <row r="256" spans="1:20" ht="25.5">
      <c r="A256" s="364">
        <v>1</v>
      </c>
      <c r="B256" s="363">
        <v>19324</v>
      </c>
      <c r="C256" s="364" t="s">
        <v>420</v>
      </c>
      <c r="D256" s="364" t="s">
        <v>363</v>
      </c>
      <c r="E256" s="364" t="s">
        <v>114</v>
      </c>
      <c r="F256" s="364" t="s">
        <v>1369</v>
      </c>
      <c r="G256" s="364"/>
      <c r="H256" s="364"/>
      <c r="I256" s="364"/>
      <c r="J256" s="364"/>
      <c r="K256" s="361"/>
      <c r="L256" s="361"/>
      <c r="M256" s="362"/>
      <c r="N256" s="362"/>
      <c r="O256" s="362"/>
      <c r="P256" s="362"/>
      <c r="Q256" s="362"/>
      <c r="R256" s="97"/>
      <c r="S256" s="97"/>
      <c r="T256" s="97"/>
    </row>
    <row r="257" spans="1:20" ht="25.5">
      <c r="A257" s="364">
        <v>1</v>
      </c>
      <c r="B257" s="363" t="s">
        <v>775</v>
      </c>
      <c r="C257" s="364" t="s">
        <v>1194</v>
      </c>
      <c r="D257" s="364" t="s">
        <v>363</v>
      </c>
      <c r="E257" s="364" t="s">
        <v>114</v>
      </c>
      <c r="F257" s="364" t="s">
        <v>421</v>
      </c>
      <c r="H257" s="364"/>
      <c r="I257" s="364"/>
      <c r="J257" s="364"/>
      <c r="K257" s="361"/>
      <c r="L257" s="361"/>
      <c r="M257" s="362"/>
      <c r="N257" s="362"/>
      <c r="O257" s="362"/>
      <c r="P257" s="362"/>
      <c r="Q257" s="362"/>
      <c r="R257" s="97"/>
      <c r="S257" s="97"/>
      <c r="T257" s="97"/>
    </row>
    <row r="258" spans="1:20" ht="12.75">
      <c r="A258" s="374"/>
      <c r="B258" s="364"/>
      <c r="C258" s="364"/>
      <c r="D258" s="364"/>
      <c r="E258" s="364"/>
      <c r="F258" s="364"/>
      <c r="G258" s="364"/>
      <c r="H258" s="364"/>
      <c r="I258" s="364"/>
      <c r="J258" s="364"/>
      <c r="K258" s="361"/>
      <c r="L258" s="361"/>
      <c r="M258" s="362"/>
      <c r="N258" s="362"/>
      <c r="O258" s="362"/>
      <c r="P258" s="362"/>
      <c r="Q258" s="362"/>
      <c r="R258" s="97"/>
      <c r="S258" s="97"/>
      <c r="T258" s="97"/>
    </row>
    <row r="259" spans="1:20" ht="12.75">
      <c r="A259" s="374"/>
      <c r="B259" s="364"/>
      <c r="C259" s="364"/>
      <c r="D259" s="364"/>
      <c r="E259" s="364"/>
      <c r="F259" s="364"/>
      <c r="G259" s="364"/>
      <c r="H259" s="364"/>
      <c r="I259" s="364"/>
      <c r="J259" s="364"/>
      <c r="K259" s="361"/>
      <c r="L259" s="361"/>
      <c r="M259" s="362"/>
      <c r="N259" s="362"/>
      <c r="O259" s="362"/>
      <c r="P259" s="362"/>
      <c r="Q259" s="362"/>
      <c r="R259" s="97"/>
      <c r="S259" s="97"/>
      <c r="T259" s="97"/>
    </row>
    <row r="260" spans="1:20" ht="25.5">
      <c r="A260" s="364">
        <v>1</v>
      </c>
      <c r="B260" s="363">
        <v>19336</v>
      </c>
      <c r="C260" s="364" t="s">
        <v>422</v>
      </c>
      <c r="D260" s="364">
        <v>578</v>
      </c>
      <c r="E260" s="364" t="s">
        <v>1350</v>
      </c>
      <c r="F260" s="364" t="s">
        <v>411</v>
      </c>
      <c r="G260" s="364"/>
      <c r="H260" s="364"/>
      <c r="I260" s="364"/>
      <c r="J260" s="364"/>
      <c r="K260" s="361"/>
      <c r="L260" s="361"/>
      <c r="M260" s="362"/>
      <c r="N260" s="362"/>
      <c r="O260" s="362"/>
      <c r="P260" s="362"/>
      <c r="Q260" s="362"/>
      <c r="R260" s="97"/>
      <c r="S260" s="97"/>
      <c r="T260" s="97"/>
    </row>
    <row r="261" spans="1:20" ht="25.5">
      <c r="A261" s="364">
        <v>1</v>
      </c>
      <c r="B261" s="363">
        <v>19338</v>
      </c>
      <c r="C261" s="364" t="s">
        <v>540</v>
      </c>
      <c r="D261" s="364">
        <v>224</v>
      </c>
      <c r="E261" s="364"/>
      <c r="F261" s="364" t="s">
        <v>1369</v>
      </c>
      <c r="G261" s="364"/>
      <c r="H261" s="364"/>
      <c r="I261" s="364"/>
      <c r="J261" s="364"/>
      <c r="K261" s="361"/>
      <c r="L261" s="361"/>
      <c r="M261" s="362"/>
      <c r="N261" s="362"/>
      <c r="O261" s="362"/>
      <c r="P261" s="362"/>
      <c r="Q261" s="362"/>
      <c r="R261" s="97"/>
      <c r="S261" s="97"/>
      <c r="T261" s="97"/>
    </row>
    <row r="262" spans="1:20" ht="25.5">
      <c r="A262" s="364">
        <v>1</v>
      </c>
      <c r="B262" s="363">
        <v>19344</v>
      </c>
      <c r="C262" s="364" t="s">
        <v>541</v>
      </c>
      <c r="D262" s="364">
        <v>676</v>
      </c>
      <c r="E262" s="364"/>
      <c r="F262" s="364" t="s">
        <v>1369</v>
      </c>
      <c r="G262" s="364"/>
      <c r="H262" s="364"/>
      <c r="I262" s="364"/>
      <c r="J262" s="364"/>
      <c r="K262" s="361"/>
      <c r="L262" s="361"/>
      <c r="M262" s="362"/>
      <c r="N262" s="362"/>
      <c r="O262" s="362"/>
      <c r="P262" s="362"/>
      <c r="Q262" s="362"/>
      <c r="R262" s="97"/>
      <c r="S262" s="97"/>
      <c r="T262" s="97"/>
    </row>
    <row r="263" spans="1:20" ht="25.5">
      <c r="A263" s="364">
        <v>1</v>
      </c>
      <c r="B263" s="363">
        <v>19350</v>
      </c>
      <c r="C263" s="364" t="s">
        <v>542</v>
      </c>
      <c r="D263" s="364">
        <v>518</v>
      </c>
      <c r="E263" s="364" t="s">
        <v>543</v>
      </c>
      <c r="F263" s="364" t="s">
        <v>1369</v>
      </c>
      <c r="G263" s="364"/>
      <c r="H263" s="364"/>
      <c r="I263" s="364"/>
      <c r="J263" s="364"/>
      <c r="K263" s="361"/>
      <c r="L263" s="361"/>
      <c r="M263" s="362"/>
      <c r="N263" s="362"/>
      <c r="O263" s="362"/>
      <c r="P263" s="362"/>
      <c r="Q263" s="362"/>
      <c r="R263" s="97"/>
      <c r="S263" s="97"/>
      <c r="T263" s="97"/>
    </row>
    <row r="264" spans="1:20" ht="25.5">
      <c r="A264" s="364">
        <v>1</v>
      </c>
      <c r="B264" s="363" t="s">
        <v>775</v>
      </c>
      <c r="C264" s="364" t="s">
        <v>544</v>
      </c>
      <c r="D264" s="364">
        <v>224</v>
      </c>
      <c r="E264" s="364"/>
      <c r="F264" s="364" t="s">
        <v>1369</v>
      </c>
      <c r="G264" s="364"/>
      <c r="H264" s="364"/>
      <c r="I264" s="364"/>
      <c r="J264" s="364"/>
      <c r="K264" s="361"/>
      <c r="L264" s="361"/>
      <c r="M264" s="362"/>
      <c r="N264" s="362"/>
      <c r="O264" s="362"/>
      <c r="P264" s="362"/>
      <c r="Q264" s="362"/>
      <c r="R264" s="97"/>
      <c r="S264" s="97"/>
      <c r="T264" s="97"/>
    </row>
    <row r="265" spans="1:20" ht="12.75">
      <c r="A265" s="364">
        <v>1</v>
      </c>
      <c r="B265" s="363">
        <v>19356</v>
      </c>
      <c r="C265" s="364" t="s">
        <v>38</v>
      </c>
      <c r="D265" s="364">
        <v>913</v>
      </c>
      <c r="E265" s="364"/>
      <c r="F265" s="364" t="s">
        <v>411</v>
      </c>
      <c r="G265" s="364"/>
      <c r="H265" s="364"/>
      <c r="I265" s="364"/>
      <c r="J265" s="364"/>
      <c r="K265" s="361"/>
      <c r="L265" s="361"/>
      <c r="M265" s="362"/>
      <c r="N265" s="362"/>
      <c r="O265" s="362"/>
      <c r="P265" s="362"/>
      <c r="Q265" s="362"/>
      <c r="R265" s="97"/>
      <c r="S265" s="97"/>
      <c r="T265" s="97"/>
    </row>
    <row r="266" spans="1:20" ht="12.75">
      <c r="A266" s="374"/>
      <c r="B266" s="364"/>
      <c r="C266" s="364"/>
      <c r="D266" s="364"/>
      <c r="E266" s="364"/>
      <c r="F266" s="364"/>
      <c r="G266" s="364"/>
      <c r="H266" s="364"/>
      <c r="I266" s="364"/>
      <c r="J266" s="364"/>
      <c r="K266" s="361"/>
      <c r="L266" s="361"/>
      <c r="M266" s="362"/>
      <c r="N266" s="362"/>
      <c r="O266" s="362"/>
      <c r="P266" s="362"/>
      <c r="Q266" s="362"/>
      <c r="R266" s="97"/>
      <c r="S266" s="97"/>
      <c r="T266" s="97"/>
    </row>
    <row r="267" spans="1:20" ht="25.5">
      <c r="A267" s="364">
        <v>1</v>
      </c>
      <c r="B267" s="363">
        <v>19373</v>
      </c>
      <c r="C267" s="364" t="s">
        <v>545</v>
      </c>
      <c r="D267" s="364" t="s">
        <v>546</v>
      </c>
      <c r="E267" s="364" t="s">
        <v>547</v>
      </c>
      <c r="F267" s="364" t="s">
        <v>548</v>
      </c>
      <c r="G267" s="364"/>
      <c r="H267" s="364"/>
      <c r="I267" s="364"/>
      <c r="J267" s="364"/>
      <c r="K267" s="361"/>
      <c r="L267" s="361"/>
      <c r="M267" s="362"/>
      <c r="N267" s="362"/>
      <c r="O267" s="362"/>
      <c r="P267" s="362"/>
      <c r="Q267" s="362"/>
      <c r="R267" s="97"/>
      <c r="S267" s="97"/>
      <c r="T267" s="97"/>
    </row>
    <row r="268" spans="1:20" ht="25.5">
      <c r="A268" s="364">
        <v>1</v>
      </c>
      <c r="B268" s="363" t="s">
        <v>775</v>
      </c>
      <c r="C268" s="364" t="s">
        <v>549</v>
      </c>
      <c r="D268" s="364" t="s">
        <v>546</v>
      </c>
      <c r="E268" s="364" t="s">
        <v>550</v>
      </c>
      <c r="F268" s="364" t="s">
        <v>551</v>
      </c>
      <c r="G268" s="364"/>
      <c r="H268" s="364"/>
      <c r="I268" s="364"/>
      <c r="J268" s="364"/>
      <c r="K268" s="361"/>
      <c r="L268" s="361"/>
      <c r="M268" s="362"/>
      <c r="N268" s="362"/>
      <c r="O268" s="362"/>
      <c r="P268" s="362"/>
      <c r="Q268" s="362"/>
      <c r="R268" s="97"/>
      <c r="S268" s="97"/>
      <c r="T268" s="97"/>
    </row>
    <row r="269" spans="1:20" ht="12.75">
      <c r="A269" s="364">
        <v>1</v>
      </c>
      <c r="B269" s="363">
        <v>19374</v>
      </c>
      <c r="C269" s="364" t="s">
        <v>552</v>
      </c>
      <c r="D269" s="364" t="s">
        <v>553</v>
      </c>
      <c r="E269" s="364" t="s">
        <v>554</v>
      </c>
      <c r="F269" s="364" t="s">
        <v>555</v>
      </c>
      <c r="G269" s="364"/>
      <c r="H269" s="364"/>
      <c r="I269" s="364"/>
      <c r="J269" s="364"/>
      <c r="K269" s="361"/>
      <c r="L269" s="361"/>
      <c r="M269" s="362"/>
      <c r="N269" s="362"/>
      <c r="O269" s="362"/>
      <c r="P269" s="362"/>
      <c r="Q269" s="362"/>
      <c r="R269" s="97"/>
      <c r="S269" s="97"/>
      <c r="T269" s="97"/>
    </row>
    <row r="270" spans="1:20" ht="25.5">
      <c r="A270" s="364">
        <v>1</v>
      </c>
      <c r="B270" s="363">
        <v>19378</v>
      </c>
      <c r="C270" s="364" t="s">
        <v>556</v>
      </c>
      <c r="D270" s="364" t="s">
        <v>557</v>
      </c>
      <c r="E270" s="364" t="s">
        <v>375</v>
      </c>
      <c r="F270" s="364" t="s">
        <v>558</v>
      </c>
      <c r="G270" s="364"/>
      <c r="H270" s="364"/>
      <c r="I270" s="364"/>
      <c r="J270" s="364"/>
      <c r="K270" s="361"/>
      <c r="L270" s="361"/>
      <c r="M270" s="362"/>
      <c r="N270" s="362"/>
      <c r="O270" s="362"/>
      <c r="P270" s="362"/>
      <c r="Q270" s="362"/>
      <c r="R270" s="97"/>
      <c r="S270" s="97"/>
      <c r="T270" s="97"/>
    </row>
    <row r="271" spans="1:20" ht="25.5">
      <c r="A271" s="364">
        <v>1</v>
      </c>
      <c r="B271" s="363">
        <v>19382</v>
      </c>
      <c r="C271" s="364" t="s">
        <v>39</v>
      </c>
      <c r="D271" s="364" t="s">
        <v>559</v>
      </c>
      <c r="E271" s="364" t="s">
        <v>136</v>
      </c>
      <c r="F271" s="364" t="s">
        <v>551</v>
      </c>
      <c r="G271" s="364"/>
      <c r="H271" s="364"/>
      <c r="I271" s="364"/>
      <c r="J271" s="364"/>
      <c r="K271" s="361"/>
      <c r="L271" s="361"/>
      <c r="M271" s="362"/>
      <c r="N271" s="362"/>
      <c r="O271" s="362"/>
      <c r="P271" s="362"/>
      <c r="Q271" s="362"/>
      <c r="R271" s="97"/>
      <c r="S271" s="97"/>
      <c r="T271" s="97"/>
    </row>
    <row r="272" spans="1:20" ht="25.5">
      <c r="A272" s="364">
        <v>1</v>
      </c>
      <c r="B272" s="363">
        <v>19383</v>
      </c>
      <c r="C272" s="364" t="s">
        <v>560</v>
      </c>
      <c r="D272" s="364" t="s">
        <v>557</v>
      </c>
      <c r="E272" s="364" t="s">
        <v>561</v>
      </c>
      <c r="F272" s="364" t="s">
        <v>551</v>
      </c>
      <c r="G272" s="364"/>
      <c r="H272" s="364"/>
      <c r="I272" s="364"/>
      <c r="J272" s="364"/>
      <c r="K272" s="361"/>
      <c r="L272" s="361"/>
      <c r="M272" s="362"/>
      <c r="N272" s="362"/>
      <c r="O272" s="362"/>
      <c r="P272" s="362"/>
      <c r="Q272" s="362"/>
      <c r="R272" s="97"/>
      <c r="S272" s="97"/>
      <c r="T272" s="97"/>
    </row>
    <row r="273" spans="1:20" ht="25.5">
      <c r="A273" s="364">
        <v>1</v>
      </c>
      <c r="B273" s="363">
        <v>19386</v>
      </c>
      <c r="C273" s="364" t="s">
        <v>562</v>
      </c>
      <c r="D273" s="364" t="s">
        <v>559</v>
      </c>
      <c r="E273" s="364" t="s">
        <v>563</v>
      </c>
      <c r="F273" s="364" t="s">
        <v>558</v>
      </c>
      <c r="H273" s="364"/>
      <c r="I273" s="364"/>
      <c r="J273" s="364"/>
      <c r="K273" s="361"/>
      <c r="L273" s="361"/>
      <c r="M273" s="362"/>
      <c r="N273" s="362"/>
      <c r="O273" s="362"/>
      <c r="P273" s="362"/>
      <c r="Q273" s="362"/>
      <c r="R273" s="97"/>
      <c r="S273" s="97"/>
      <c r="T273" s="97"/>
    </row>
    <row r="274" spans="1:20" ht="25.5">
      <c r="A274" s="364">
        <v>1</v>
      </c>
      <c r="B274" s="363">
        <v>19387</v>
      </c>
      <c r="C274" s="364" t="s">
        <v>564</v>
      </c>
      <c r="D274" s="364" t="s">
        <v>565</v>
      </c>
      <c r="E274" s="364" t="s">
        <v>566</v>
      </c>
      <c r="F274" s="364" t="s">
        <v>567</v>
      </c>
      <c r="G274" s="364"/>
      <c r="H274" s="364"/>
      <c r="I274" s="364"/>
      <c r="J274" s="364"/>
      <c r="K274" s="361"/>
      <c r="L274" s="361"/>
      <c r="M274" s="362"/>
      <c r="N274" s="362"/>
      <c r="O274" s="362"/>
      <c r="P274" s="362"/>
      <c r="Q274" s="362"/>
      <c r="R274" s="97"/>
      <c r="S274" s="97"/>
      <c r="T274" s="97"/>
    </row>
    <row r="275" spans="1:20" ht="25.5">
      <c r="A275" s="364">
        <v>1</v>
      </c>
      <c r="B275" s="363">
        <v>19397</v>
      </c>
      <c r="C275" s="364" t="s">
        <v>568</v>
      </c>
      <c r="D275" s="364" t="s">
        <v>569</v>
      </c>
      <c r="E275" s="364" t="s">
        <v>570</v>
      </c>
      <c r="F275" s="364" t="s">
        <v>551</v>
      </c>
      <c r="G275" s="364"/>
      <c r="H275" s="364"/>
      <c r="I275" s="364"/>
      <c r="J275" s="364"/>
      <c r="K275" s="361"/>
      <c r="L275" s="361"/>
      <c r="M275" s="362"/>
      <c r="N275" s="362"/>
      <c r="O275" s="362"/>
      <c r="P275" s="362"/>
      <c r="Q275" s="362"/>
      <c r="R275" s="97"/>
      <c r="S275" s="97"/>
      <c r="T275" s="97"/>
    </row>
    <row r="276" spans="1:20" ht="12.75">
      <c r="A276" s="364">
        <v>1</v>
      </c>
      <c r="B276" s="363">
        <v>19406</v>
      </c>
      <c r="C276" s="364" t="s">
        <v>571</v>
      </c>
      <c r="D276" s="364" t="s">
        <v>572</v>
      </c>
      <c r="E276" s="364" t="s">
        <v>573</v>
      </c>
      <c r="F276" s="364" t="s">
        <v>558</v>
      </c>
      <c r="G276" s="364"/>
      <c r="H276" s="364"/>
      <c r="I276" s="364"/>
      <c r="J276" s="364"/>
      <c r="K276" s="361"/>
      <c r="L276" s="361"/>
      <c r="M276" s="362"/>
      <c r="N276" s="362"/>
      <c r="O276" s="362"/>
      <c r="P276" s="362"/>
      <c r="Q276" s="362"/>
      <c r="R276" s="97"/>
      <c r="S276" s="97"/>
      <c r="T276" s="97"/>
    </row>
    <row r="277" spans="1:17" ht="25.5">
      <c r="A277" s="364">
        <v>1</v>
      </c>
      <c r="B277" s="363">
        <v>19407</v>
      </c>
      <c r="C277" s="364" t="s">
        <v>574</v>
      </c>
      <c r="D277" s="364" t="s">
        <v>569</v>
      </c>
      <c r="E277" s="364" t="s">
        <v>570</v>
      </c>
      <c r="F277" s="364" t="s">
        <v>551</v>
      </c>
      <c r="G277" s="364"/>
      <c r="H277" s="364"/>
      <c r="I277" s="364"/>
      <c r="J277" s="364"/>
      <c r="K277" s="359"/>
      <c r="L277" s="359"/>
      <c r="M277" s="360"/>
      <c r="N277" s="360"/>
      <c r="O277" s="360"/>
      <c r="P277" s="360"/>
      <c r="Q277" s="360"/>
    </row>
    <row r="278" spans="1:17" ht="18.75" customHeight="1">
      <c r="A278" s="364">
        <v>1</v>
      </c>
      <c r="B278" s="363">
        <v>19409</v>
      </c>
      <c r="C278" s="364" t="s">
        <v>137</v>
      </c>
      <c r="D278" s="364" t="s">
        <v>572</v>
      </c>
      <c r="E278" s="364" t="s">
        <v>578</v>
      </c>
      <c r="F278" s="364" t="s">
        <v>579</v>
      </c>
      <c r="G278" s="364"/>
      <c r="H278" s="364"/>
      <c r="I278" s="364"/>
      <c r="J278" s="364"/>
      <c r="K278" s="359"/>
      <c r="L278" s="359"/>
      <c r="M278" s="360"/>
      <c r="N278" s="360"/>
      <c r="O278" s="360"/>
      <c r="P278" s="360"/>
      <c r="Q278" s="360"/>
    </row>
    <row r="279" spans="1:17" ht="24" customHeight="1">
      <c r="A279" s="364">
        <v>1</v>
      </c>
      <c r="B279" s="363">
        <v>19411</v>
      </c>
      <c r="C279" s="364" t="s">
        <v>580</v>
      </c>
      <c r="D279" s="364" t="s">
        <v>569</v>
      </c>
      <c r="E279" s="364" t="s">
        <v>581</v>
      </c>
      <c r="F279" s="364" t="s">
        <v>582</v>
      </c>
      <c r="G279" s="364"/>
      <c r="H279" s="364"/>
      <c r="I279" s="364"/>
      <c r="J279" s="364"/>
      <c r="K279" s="359"/>
      <c r="L279" s="359"/>
      <c r="M279" s="360"/>
      <c r="N279" s="360"/>
      <c r="O279" s="360"/>
      <c r="P279" s="360"/>
      <c r="Q279" s="360"/>
    </row>
    <row r="280" spans="1:17" ht="25.5">
      <c r="A280" s="364">
        <v>1</v>
      </c>
      <c r="B280" s="363" t="s">
        <v>775</v>
      </c>
      <c r="C280" s="364" t="s">
        <v>583</v>
      </c>
      <c r="D280" s="364" t="s">
        <v>569</v>
      </c>
      <c r="E280" s="364" t="s">
        <v>581</v>
      </c>
      <c r="F280" s="364" t="s">
        <v>551</v>
      </c>
      <c r="G280" s="364"/>
      <c r="H280" s="364"/>
      <c r="I280" s="364"/>
      <c r="J280" s="364"/>
      <c r="K280" s="359"/>
      <c r="L280" s="359"/>
      <c r="M280" s="360"/>
      <c r="N280" s="360"/>
      <c r="O280" s="360"/>
      <c r="P280" s="360"/>
      <c r="Q280" s="360"/>
    </row>
    <row r="281" spans="1:17" ht="25.5">
      <c r="A281" s="364">
        <v>1</v>
      </c>
      <c r="B281" s="363">
        <v>19415</v>
      </c>
      <c r="C281" s="364" t="s">
        <v>584</v>
      </c>
      <c r="D281" s="364" t="s">
        <v>572</v>
      </c>
      <c r="E281" s="364" t="s">
        <v>585</v>
      </c>
      <c r="F281" s="364" t="s">
        <v>551</v>
      </c>
      <c r="G281" s="364"/>
      <c r="H281" s="364"/>
      <c r="I281" s="364"/>
      <c r="J281" s="364"/>
      <c r="K281" s="359"/>
      <c r="L281" s="359"/>
      <c r="M281" s="360"/>
      <c r="N281" s="360"/>
      <c r="O281" s="360"/>
      <c r="P281" s="360"/>
      <c r="Q281" s="360"/>
    </row>
    <row r="282" spans="1:17" ht="25.5">
      <c r="A282" s="364">
        <v>1</v>
      </c>
      <c r="B282" s="363" t="s">
        <v>775</v>
      </c>
      <c r="C282" s="364" t="s">
        <v>586</v>
      </c>
      <c r="D282" s="364" t="s">
        <v>572</v>
      </c>
      <c r="E282" s="364" t="s">
        <v>587</v>
      </c>
      <c r="F282" s="364" t="s">
        <v>551</v>
      </c>
      <c r="G282" s="364"/>
      <c r="H282" s="364"/>
      <c r="I282" s="364"/>
      <c r="J282" s="364"/>
      <c r="K282" s="359"/>
      <c r="L282" s="359"/>
      <c r="M282" s="360"/>
      <c r="N282" s="360"/>
      <c r="O282" s="360"/>
      <c r="P282" s="360"/>
      <c r="Q282" s="360"/>
    </row>
    <row r="283" spans="1:17" ht="25.5">
      <c r="A283" s="364">
        <v>1</v>
      </c>
      <c r="B283" s="364" t="s">
        <v>588</v>
      </c>
      <c r="C283" s="364" t="s">
        <v>589</v>
      </c>
      <c r="D283" s="364" t="s">
        <v>569</v>
      </c>
      <c r="E283" s="364" t="s">
        <v>326</v>
      </c>
      <c r="F283" s="364" t="s">
        <v>590</v>
      </c>
      <c r="G283" s="364"/>
      <c r="H283" s="364"/>
      <c r="I283" s="364"/>
      <c r="J283" s="364"/>
      <c r="K283" s="359"/>
      <c r="L283" s="359"/>
      <c r="M283" s="360"/>
      <c r="N283" s="360"/>
      <c r="O283" s="360"/>
      <c r="P283" s="360"/>
      <c r="Q283" s="360"/>
    </row>
    <row r="284" spans="1:17" ht="25.5">
      <c r="A284" s="364">
        <v>1</v>
      </c>
      <c r="B284" s="363">
        <v>19426</v>
      </c>
      <c r="C284" s="364" t="s">
        <v>591</v>
      </c>
      <c r="D284" s="364" t="s">
        <v>592</v>
      </c>
      <c r="E284" s="364" t="s">
        <v>593</v>
      </c>
      <c r="F284" s="364" t="s">
        <v>594</v>
      </c>
      <c r="G284" s="364"/>
      <c r="H284" s="364"/>
      <c r="I284" s="364"/>
      <c r="J284" s="364"/>
      <c r="K284" s="359"/>
      <c r="L284" s="359"/>
      <c r="M284" s="360"/>
      <c r="N284" s="360"/>
      <c r="O284" s="360"/>
      <c r="P284" s="360"/>
      <c r="Q284" s="360"/>
    </row>
    <row r="285" spans="1:17" ht="12.75">
      <c r="A285" s="364">
        <v>1</v>
      </c>
      <c r="B285" s="363" t="s">
        <v>775</v>
      </c>
      <c r="C285" s="364" t="s">
        <v>595</v>
      </c>
      <c r="D285" s="364" t="s">
        <v>592</v>
      </c>
      <c r="E285" s="364" t="s">
        <v>596</v>
      </c>
      <c r="F285" s="364" t="s">
        <v>555</v>
      </c>
      <c r="G285" s="364"/>
      <c r="H285" s="364"/>
      <c r="I285" s="364"/>
      <c r="J285" s="364"/>
      <c r="K285" s="359"/>
      <c r="L285" s="359"/>
      <c r="M285" s="360"/>
      <c r="N285" s="360"/>
      <c r="O285" s="360"/>
      <c r="P285" s="360"/>
      <c r="Q285" s="360"/>
    </row>
    <row r="286" spans="1:17" ht="25.5">
      <c r="A286" s="364">
        <v>1</v>
      </c>
      <c r="B286" s="363">
        <v>19427</v>
      </c>
      <c r="C286" s="364" t="s">
        <v>597</v>
      </c>
      <c r="D286" s="364" t="s">
        <v>546</v>
      </c>
      <c r="E286" s="364" t="s">
        <v>598</v>
      </c>
      <c r="F286" s="364" t="s">
        <v>599</v>
      </c>
      <c r="G286" s="364"/>
      <c r="H286" s="364"/>
      <c r="I286" s="364"/>
      <c r="J286" s="364"/>
      <c r="K286" s="359"/>
      <c r="L286" s="359"/>
      <c r="M286" s="360"/>
      <c r="N286" s="360"/>
      <c r="O286" s="360"/>
      <c r="P286" s="360"/>
      <c r="Q286" s="360"/>
    </row>
    <row r="287" spans="1:17" ht="12.75">
      <c r="A287" s="364">
        <v>1</v>
      </c>
      <c r="B287" s="363" t="s">
        <v>775</v>
      </c>
      <c r="C287" s="364" t="s">
        <v>600</v>
      </c>
      <c r="D287" s="364" t="s">
        <v>546</v>
      </c>
      <c r="E287" s="364" t="s">
        <v>601</v>
      </c>
      <c r="F287" s="364" t="s">
        <v>599</v>
      </c>
      <c r="G287" s="364"/>
      <c r="H287" s="364"/>
      <c r="I287" s="364"/>
      <c r="J287" s="364"/>
      <c r="K287" s="359"/>
      <c r="L287" s="359"/>
      <c r="M287" s="360"/>
      <c r="N287" s="360"/>
      <c r="O287" s="360"/>
      <c r="P287" s="360"/>
      <c r="Q287" s="360"/>
    </row>
    <row r="288" spans="1:17" ht="25.5">
      <c r="A288" s="364">
        <v>1</v>
      </c>
      <c r="B288" s="363">
        <v>19431</v>
      </c>
      <c r="C288" s="364" t="s">
        <v>602</v>
      </c>
      <c r="D288" s="364" t="s">
        <v>559</v>
      </c>
      <c r="E288" s="364" t="s">
        <v>604</v>
      </c>
      <c r="F288" s="364" t="s">
        <v>605</v>
      </c>
      <c r="G288" s="364"/>
      <c r="H288" s="364"/>
      <c r="I288" s="364"/>
      <c r="J288" s="364"/>
      <c r="K288" s="359"/>
      <c r="L288" s="359"/>
      <c r="M288" s="360"/>
      <c r="N288" s="360"/>
      <c r="O288" s="360"/>
      <c r="P288" s="360"/>
      <c r="Q288" s="360"/>
    </row>
    <row r="289" spans="1:17" ht="25.5">
      <c r="A289" s="364">
        <v>1</v>
      </c>
      <c r="B289" s="363">
        <v>19432</v>
      </c>
      <c r="C289" s="364" t="s">
        <v>606</v>
      </c>
      <c r="D289" s="364" t="s">
        <v>546</v>
      </c>
      <c r="E289" s="364" t="s">
        <v>607</v>
      </c>
      <c r="F289" s="364" t="s">
        <v>605</v>
      </c>
      <c r="G289" s="364"/>
      <c r="H289" s="364"/>
      <c r="I289" s="364"/>
      <c r="J289" s="364"/>
      <c r="K289" s="359"/>
      <c r="L289" s="359"/>
      <c r="M289" s="360"/>
      <c r="N289" s="360"/>
      <c r="O289" s="360"/>
      <c r="P289" s="360"/>
      <c r="Q289" s="360"/>
    </row>
    <row r="290" spans="1:17" ht="25.5">
      <c r="A290" s="364">
        <v>1</v>
      </c>
      <c r="B290" s="363" t="s">
        <v>775</v>
      </c>
      <c r="C290" s="364" t="s">
        <v>608</v>
      </c>
      <c r="D290" s="364">
        <v>224</v>
      </c>
      <c r="E290" s="364" t="s">
        <v>609</v>
      </c>
      <c r="F290" s="364" t="s">
        <v>610</v>
      </c>
      <c r="G290" s="364"/>
      <c r="H290" s="364"/>
      <c r="I290" s="364"/>
      <c r="J290" s="364"/>
      <c r="K290" s="360"/>
      <c r="L290" s="360"/>
      <c r="M290" s="360"/>
      <c r="N290" s="360"/>
      <c r="O290" s="360"/>
      <c r="P290" s="360"/>
      <c r="Q290" s="360"/>
    </row>
    <row r="291" spans="1:17" ht="12.75">
      <c r="A291" s="364">
        <v>1</v>
      </c>
      <c r="B291" s="363" t="s">
        <v>775</v>
      </c>
      <c r="C291" s="364" t="s">
        <v>611</v>
      </c>
      <c r="D291" s="364" t="s">
        <v>612</v>
      </c>
      <c r="E291" s="364" t="s">
        <v>1355</v>
      </c>
      <c r="F291" s="364" t="s">
        <v>555</v>
      </c>
      <c r="G291" s="364"/>
      <c r="H291" s="364"/>
      <c r="I291" s="364"/>
      <c r="J291" s="364"/>
      <c r="K291" s="360"/>
      <c r="L291" s="360"/>
      <c r="M291" s="360"/>
      <c r="N291" s="360"/>
      <c r="O291" s="360"/>
      <c r="P291" s="360"/>
      <c r="Q291" s="360"/>
    </row>
    <row r="292" spans="1:17" ht="25.5">
      <c r="A292" s="364">
        <v>1</v>
      </c>
      <c r="B292" s="363">
        <v>19447</v>
      </c>
      <c r="C292" s="364" t="s">
        <v>613</v>
      </c>
      <c r="D292" s="364" t="s">
        <v>572</v>
      </c>
      <c r="E292" s="364" t="s">
        <v>614</v>
      </c>
      <c r="F292" s="364" t="s">
        <v>605</v>
      </c>
      <c r="G292" s="364"/>
      <c r="H292" s="364"/>
      <c r="I292" s="364"/>
      <c r="J292" s="364"/>
      <c r="K292" s="360"/>
      <c r="L292" s="360"/>
      <c r="M292" s="360"/>
      <c r="N292" s="360"/>
      <c r="O292" s="360"/>
      <c r="P292" s="360"/>
      <c r="Q292" s="360"/>
    </row>
    <row r="293" spans="1:17" ht="25.5">
      <c r="A293" s="364">
        <v>1</v>
      </c>
      <c r="B293" s="363" t="s">
        <v>775</v>
      </c>
      <c r="C293" s="364" t="s">
        <v>615</v>
      </c>
      <c r="D293" s="364" t="s">
        <v>572</v>
      </c>
      <c r="E293" s="364" t="s">
        <v>614</v>
      </c>
      <c r="F293" s="364" t="s">
        <v>605</v>
      </c>
      <c r="G293" s="364"/>
      <c r="H293" s="364"/>
      <c r="I293" s="364"/>
      <c r="J293" s="364"/>
      <c r="K293" s="360"/>
      <c r="L293" s="360"/>
      <c r="M293" s="360"/>
      <c r="N293" s="360"/>
      <c r="O293" s="360"/>
      <c r="P293" s="360"/>
      <c r="Q293" s="360"/>
    </row>
    <row r="294" spans="1:17" ht="25.5">
      <c r="A294" s="364">
        <v>1</v>
      </c>
      <c r="B294" s="363" t="s">
        <v>775</v>
      </c>
      <c r="C294" s="364" t="s">
        <v>616</v>
      </c>
      <c r="D294" s="364" t="s">
        <v>617</v>
      </c>
      <c r="E294" s="364" t="s">
        <v>604</v>
      </c>
      <c r="F294" s="364" t="s">
        <v>605</v>
      </c>
      <c r="G294" s="364"/>
      <c r="H294" s="364"/>
      <c r="I294" s="364"/>
      <c r="J294" s="364"/>
      <c r="K294" s="360"/>
      <c r="L294" s="360"/>
      <c r="M294" s="360"/>
      <c r="N294" s="360"/>
      <c r="O294" s="360"/>
      <c r="P294" s="360"/>
      <c r="Q294" s="360"/>
    </row>
    <row r="295" spans="1:17" ht="25.5">
      <c r="A295" s="364">
        <v>1</v>
      </c>
      <c r="B295" s="363">
        <v>19453</v>
      </c>
      <c r="C295" s="364" t="s">
        <v>618</v>
      </c>
      <c r="D295" s="364" t="s">
        <v>619</v>
      </c>
      <c r="E295" s="364" t="s">
        <v>620</v>
      </c>
      <c r="F295" s="364" t="s">
        <v>605</v>
      </c>
      <c r="G295" s="364"/>
      <c r="H295" s="364"/>
      <c r="I295" s="364"/>
      <c r="J295" s="364"/>
      <c r="K295" s="360"/>
      <c r="L295" s="360"/>
      <c r="M295" s="360"/>
      <c r="N295" s="360"/>
      <c r="O295" s="360"/>
      <c r="P295" s="360"/>
      <c r="Q295" s="360"/>
    </row>
    <row r="296" spans="1:17" ht="25.5">
      <c r="A296" s="364">
        <v>1</v>
      </c>
      <c r="B296" s="363">
        <v>19454</v>
      </c>
      <c r="C296" s="364" t="s">
        <v>706</v>
      </c>
      <c r="D296" s="364" t="s">
        <v>621</v>
      </c>
      <c r="E296" s="364" t="s">
        <v>622</v>
      </c>
      <c r="F296" s="364" t="s">
        <v>623</v>
      </c>
      <c r="G296" s="364"/>
      <c r="H296" s="364"/>
      <c r="I296" s="364"/>
      <c r="J296" s="364"/>
      <c r="K296" s="360"/>
      <c r="L296" s="360"/>
      <c r="M296" s="360"/>
      <c r="N296" s="360"/>
      <c r="O296" s="360"/>
      <c r="P296" s="360"/>
      <c r="Q296" s="360"/>
    </row>
    <row r="297" spans="1:17" ht="25.5">
      <c r="A297" s="364">
        <v>1</v>
      </c>
      <c r="B297" s="363">
        <v>19456</v>
      </c>
      <c r="C297" s="364" t="s">
        <v>624</v>
      </c>
      <c r="D297" s="364" t="s">
        <v>559</v>
      </c>
      <c r="E297" s="364" t="s">
        <v>604</v>
      </c>
      <c r="F297" s="364" t="s">
        <v>605</v>
      </c>
      <c r="G297" s="364"/>
      <c r="H297" s="364"/>
      <c r="I297" s="364"/>
      <c r="J297" s="364"/>
      <c r="K297" s="360"/>
      <c r="L297" s="360"/>
      <c r="M297" s="360"/>
      <c r="N297" s="360"/>
      <c r="O297" s="360"/>
      <c r="P297" s="360"/>
      <c r="Q297" s="360"/>
    </row>
    <row r="298" spans="1:17" ht="25.5">
      <c r="A298" s="364">
        <v>1</v>
      </c>
      <c r="B298" s="363">
        <v>19460</v>
      </c>
      <c r="C298" s="364" t="s">
        <v>625</v>
      </c>
      <c r="D298" s="364" t="s">
        <v>626</v>
      </c>
      <c r="E298" s="364" t="s">
        <v>604</v>
      </c>
      <c r="F298" s="364" t="s">
        <v>605</v>
      </c>
      <c r="G298" s="364"/>
      <c r="H298" s="364"/>
      <c r="I298" s="364"/>
      <c r="J298" s="364"/>
      <c r="K298" s="360"/>
      <c r="L298" s="360"/>
      <c r="M298" s="360"/>
      <c r="N298" s="360"/>
      <c r="O298" s="360"/>
      <c r="P298" s="360"/>
      <c r="Q298" s="360"/>
    </row>
    <row r="299" spans="1:17" ht="12.75">
      <c r="A299" s="364">
        <v>1</v>
      </c>
      <c r="B299" s="363" t="s">
        <v>775</v>
      </c>
      <c r="C299" s="364" t="s">
        <v>627</v>
      </c>
      <c r="D299" s="364" t="s">
        <v>546</v>
      </c>
      <c r="E299" s="364" t="s">
        <v>628</v>
      </c>
      <c r="F299" s="364" t="s">
        <v>555</v>
      </c>
      <c r="G299" s="364"/>
      <c r="H299" s="364"/>
      <c r="I299" s="364"/>
      <c r="J299" s="364"/>
      <c r="K299" s="360"/>
      <c r="L299" s="360"/>
      <c r="M299" s="360"/>
      <c r="N299" s="360"/>
      <c r="O299" s="360"/>
      <c r="P299" s="360"/>
      <c r="Q299" s="360"/>
    </row>
    <row r="300" spans="1:17" ht="12.75">
      <c r="A300" s="364">
        <v>1</v>
      </c>
      <c r="B300" s="363">
        <v>19471</v>
      </c>
      <c r="C300" s="364" t="s">
        <v>629</v>
      </c>
      <c r="D300" s="364" t="s">
        <v>546</v>
      </c>
      <c r="E300" s="364" t="s">
        <v>604</v>
      </c>
      <c r="F300" s="364" t="s">
        <v>555</v>
      </c>
      <c r="G300" s="364"/>
      <c r="H300" s="364"/>
      <c r="I300" s="364"/>
      <c r="J300" s="364"/>
      <c r="K300" s="360"/>
      <c r="L300" s="360"/>
      <c r="M300" s="360"/>
      <c r="N300" s="360"/>
      <c r="O300" s="360"/>
      <c r="P300" s="360"/>
      <c r="Q300" s="360"/>
    </row>
    <row r="301" spans="1:17" ht="12.75">
      <c r="A301" s="364">
        <v>1</v>
      </c>
      <c r="B301" s="363">
        <v>19479</v>
      </c>
      <c r="C301" s="364" t="s">
        <v>231</v>
      </c>
      <c r="D301" s="364" t="s">
        <v>630</v>
      </c>
      <c r="E301" s="364" t="s">
        <v>232</v>
      </c>
      <c r="F301" s="364" t="s">
        <v>555</v>
      </c>
      <c r="G301" s="364"/>
      <c r="H301" s="364"/>
      <c r="I301" s="364"/>
      <c r="J301" s="364"/>
      <c r="K301" s="360"/>
      <c r="L301" s="360"/>
      <c r="M301" s="360"/>
      <c r="N301" s="360"/>
      <c r="O301" s="360"/>
      <c r="P301" s="360"/>
      <c r="Q301" s="360"/>
    </row>
    <row r="302" spans="1:17" ht="25.5">
      <c r="A302" s="364">
        <v>1</v>
      </c>
      <c r="B302" s="363">
        <v>19492</v>
      </c>
      <c r="C302" s="364" t="s">
        <v>631</v>
      </c>
      <c r="D302" s="364" t="s">
        <v>546</v>
      </c>
      <c r="E302" s="364" t="s">
        <v>632</v>
      </c>
      <c r="F302" s="364" t="s">
        <v>605</v>
      </c>
      <c r="G302" s="364"/>
      <c r="H302" s="364"/>
      <c r="I302" s="364"/>
      <c r="J302" s="364"/>
      <c r="K302" s="360"/>
      <c r="L302" s="360"/>
      <c r="M302" s="360"/>
      <c r="N302" s="360"/>
      <c r="O302" s="360"/>
      <c r="P302" s="360"/>
      <c r="Q302" s="360"/>
    </row>
    <row r="303" spans="1:17" ht="25.5">
      <c r="A303" s="364">
        <v>1</v>
      </c>
      <c r="B303" s="363" t="s">
        <v>775</v>
      </c>
      <c r="C303" s="364" t="s">
        <v>633</v>
      </c>
      <c r="D303" s="364" t="s">
        <v>617</v>
      </c>
      <c r="E303" s="364" t="s">
        <v>632</v>
      </c>
      <c r="F303" s="364" t="s">
        <v>555</v>
      </c>
      <c r="G303" s="364"/>
      <c r="H303" s="364"/>
      <c r="I303" s="364"/>
      <c r="J303" s="364"/>
      <c r="K303" s="360"/>
      <c r="L303" s="360"/>
      <c r="M303" s="360"/>
      <c r="N303" s="360"/>
      <c r="O303" s="360"/>
      <c r="P303" s="360"/>
      <c r="Q303" s="360"/>
    </row>
    <row r="304" spans="1:17" ht="25.5">
      <c r="A304" s="364">
        <v>1</v>
      </c>
      <c r="B304" s="363">
        <v>19493</v>
      </c>
      <c r="C304" s="364" t="s">
        <v>634</v>
      </c>
      <c r="D304" s="364" t="s">
        <v>635</v>
      </c>
      <c r="E304" s="364" t="s">
        <v>636</v>
      </c>
      <c r="F304" s="364" t="s">
        <v>605</v>
      </c>
      <c r="H304" s="364"/>
      <c r="I304" s="364"/>
      <c r="J304" s="364"/>
      <c r="K304" s="360"/>
      <c r="L304" s="360"/>
      <c r="M304" s="360"/>
      <c r="N304" s="360"/>
      <c r="O304" s="360"/>
      <c r="P304" s="360"/>
      <c r="Q304" s="360"/>
    </row>
    <row r="305" spans="1:17" ht="25.5">
      <c r="A305" s="364">
        <v>1</v>
      </c>
      <c r="B305" s="363" t="s">
        <v>775</v>
      </c>
      <c r="C305" s="364" t="s">
        <v>637</v>
      </c>
      <c r="D305" s="364" t="s">
        <v>572</v>
      </c>
      <c r="E305" s="364" t="s">
        <v>636</v>
      </c>
      <c r="F305" s="364" t="s">
        <v>605</v>
      </c>
      <c r="G305" s="364"/>
      <c r="H305" s="364"/>
      <c r="I305" s="364"/>
      <c r="J305" s="364"/>
      <c r="K305" s="360"/>
      <c r="L305" s="360"/>
      <c r="M305" s="360"/>
      <c r="N305" s="360"/>
      <c r="O305" s="360"/>
      <c r="P305" s="360"/>
      <c r="Q305" s="360"/>
    </row>
    <row r="306" spans="1:17" ht="25.5">
      <c r="A306" s="364">
        <v>1</v>
      </c>
      <c r="B306" s="363" t="s">
        <v>775</v>
      </c>
      <c r="C306" s="364" t="s">
        <v>638</v>
      </c>
      <c r="D306" s="364" t="s">
        <v>635</v>
      </c>
      <c r="E306" s="364" t="s">
        <v>639</v>
      </c>
      <c r="F306" s="364" t="s">
        <v>605</v>
      </c>
      <c r="H306" s="364"/>
      <c r="I306" s="364"/>
      <c r="J306" s="364"/>
      <c r="K306" s="360"/>
      <c r="L306" s="360"/>
      <c r="M306" s="360"/>
      <c r="N306" s="360"/>
      <c r="O306" s="360"/>
      <c r="P306" s="360"/>
      <c r="Q306" s="360"/>
    </row>
    <row r="307" spans="1:17" ht="25.5">
      <c r="A307" s="364">
        <v>1</v>
      </c>
      <c r="B307" s="363">
        <v>19494</v>
      </c>
      <c r="C307" s="364" t="s">
        <v>640</v>
      </c>
      <c r="D307" s="364" t="s">
        <v>572</v>
      </c>
      <c r="E307" s="364" t="s">
        <v>641</v>
      </c>
      <c r="F307" s="364" t="s">
        <v>605</v>
      </c>
      <c r="G307" s="364"/>
      <c r="H307" s="364"/>
      <c r="I307" s="364"/>
      <c r="J307" s="364"/>
      <c r="K307" s="360"/>
      <c r="L307" s="360"/>
      <c r="M307" s="360"/>
      <c r="N307" s="360"/>
      <c r="O307" s="360"/>
      <c r="P307" s="360"/>
      <c r="Q307" s="360"/>
    </row>
    <row r="308" spans="1:17" ht="25.5">
      <c r="A308" s="364">
        <v>1</v>
      </c>
      <c r="B308" s="363">
        <v>19497</v>
      </c>
      <c r="C308" s="364" t="s">
        <v>642</v>
      </c>
      <c r="D308" s="364" t="s">
        <v>612</v>
      </c>
      <c r="E308" s="364" t="s">
        <v>636</v>
      </c>
      <c r="F308" s="364" t="s">
        <v>555</v>
      </c>
      <c r="G308" s="364"/>
      <c r="H308" s="364"/>
      <c r="I308" s="364"/>
      <c r="J308" s="364"/>
      <c r="K308" s="360"/>
      <c r="L308" s="360"/>
      <c r="M308" s="360"/>
      <c r="N308" s="360"/>
      <c r="O308" s="360"/>
      <c r="P308" s="360"/>
      <c r="Q308" s="360"/>
    </row>
    <row r="309" spans="1:17" ht="25.5">
      <c r="A309" s="364">
        <v>1</v>
      </c>
      <c r="B309" s="363" t="s">
        <v>775</v>
      </c>
      <c r="C309" s="364" t="s">
        <v>643</v>
      </c>
      <c r="D309" s="364" t="s">
        <v>612</v>
      </c>
      <c r="E309" s="364" t="s">
        <v>636</v>
      </c>
      <c r="F309" s="364" t="s">
        <v>605</v>
      </c>
      <c r="G309" s="364"/>
      <c r="H309" s="364"/>
      <c r="I309" s="364"/>
      <c r="J309" s="364"/>
      <c r="K309" s="360"/>
      <c r="L309" s="360"/>
      <c r="M309" s="360"/>
      <c r="N309" s="360"/>
      <c r="O309" s="360"/>
      <c r="P309" s="360"/>
      <c r="Q309" s="360"/>
    </row>
    <row r="310" spans="1:17" ht="12.75">
      <c r="A310" s="364">
        <v>1</v>
      </c>
      <c r="B310" s="363">
        <v>19502</v>
      </c>
      <c r="C310" s="364" t="s">
        <v>140</v>
      </c>
      <c r="D310" s="364" t="s">
        <v>559</v>
      </c>
      <c r="E310" s="364" t="s">
        <v>138</v>
      </c>
      <c r="F310" s="364" t="s">
        <v>644</v>
      </c>
      <c r="G310" s="364"/>
      <c r="H310" s="364"/>
      <c r="I310" s="364"/>
      <c r="J310" s="364"/>
      <c r="K310" s="360"/>
      <c r="L310" s="360"/>
      <c r="M310" s="360"/>
      <c r="N310" s="360"/>
      <c r="O310" s="360"/>
      <c r="P310" s="360"/>
      <c r="Q310" s="360"/>
    </row>
    <row r="311" spans="1:17" ht="25.5">
      <c r="A311" s="364">
        <v>1</v>
      </c>
      <c r="B311" s="363" t="s">
        <v>775</v>
      </c>
      <c r="C311" s="364" t="s">
        <v>645</v>
      </c>
      <c r="D311" s="364" t="s">
        <v>646</v>
      </c>
      <c r="E311" s="364" t="s">
        <v>139</v>
      </c>
      <c r="F311" s="364" t="s">
        <v>605</v>
      </c>
      <c r="G311" s="364"/>
      <c r="H311" s="364"/>
      <c r="I311" s="364"/>
      <c r="J311" s="364"/>
      <c r="K311" s="360"/>
      <c r="L311" s="360"/>
      <c r="M311" s="360"/>
      <c r="N311" s="360"/>
      <c r="O311" s="360"/>
      <c r="P311" s="360"/>
      <c r="Q311" s="360"/>
    </row>
    <row r="312" spans="1:17" ht="12.75">
      <c r="A312" s="364">
        <v>1</v>
      </c>
      <c r="B312" s="363">
        <v>19508</v>
      </c>
      <c r="C312" s="364" t="s">
        <v>647</v>
      </c>
      <c r="D312" s="364" t="s">
        <v>648</v>
      </c>
      <c r="E312" s="364" t="s">
        <v>604</v>
      </c>
      <c r="F312" s="364" t="s">
        <v>1376</v>
      </c>
      <c r="G312" s="364"/>
      <c r="H312" s="364"/>
      <c r="I312" s="364"/>
      <c r="J312" s="364"/>
      <c r="K312" s="360"/>
      <c r="L312" s="360"/>
      <c r="M312" s="360"/>
      <c r="N312" s="360"/>
      <c r="O312" s="360"/>
      <c r="P312" s="360"/>
      <c r="Q312" s="360"/>
    </row>
    <row r="313" spans="1:17" ht="25.5">
      <c r="A313" s="364">
        <v>1</v>
      </c>
      <c r="B313" s="363" t="s">
        <v>775</v>
      </c>
      <c r="C313" s="364" t="s">
        <v>649</v>
      </c>
      <c r="D313" s="364" t="s">
        <v>648</v>
      </c>
      <c r="E313" s="364" t="s">
        <v>604</v>
      </c>
      <c r="F313" s="364" t="s">
        <v>605</v>
      </c>
      <c r="G313" s="364"/>
      <c r="H313" s="364"/>
      <c r="I313" s="364"/>
      <c r="J313" s="364"/>
      <c r="K313" s="360"/>
      <c r="L313" s="360"/>
      <c r="M313" s="360"/>
      <c r="N313" s="360"/>
      <c r="O313" s="360"/>
      <c r="P313" s="360"/>
      <c r="Q313" s="360"/>
    </row>
    <row r="314" spans="1:17" ht="12.75">
      <c r="A314" s="364">
        <v>1</v>
      </c>
      <c r="B314" s="363">
        <v>19511</v>
      </c>
      <c r="C314" s="364" t="s">
        <v>650</v>
      </c>
      <c r="D314" s="364">
        <v>781</v>
      </c>
      <c r="E314" s="364" t="s">
        <v>651</v>
      </c>
      <c r="F314" s="364" t="s">
        <v>1358</v>
      </c>
      <c r="G314" s="364"/>
      <c r="H314" s="364"/>
      <c r="I314" s="364"/>
      <c r="J314" s="364"/>
      <c r="K314" s="360"/>
      <c r="L314" s="360"/>
      <c r="M314" s="360"/>
      <c r="N314" s="360"/>
      <c r="O314" s="360"/>
      <c r="P314" s="360"/>
      <c r="Q314" s="360"/>
    </row>
    <row r="315" spans="1:17" ht="25.5">
      <c r="A315" s="364">
        <v>1</v>
      </c>
      <c r="B315" s="363">
        <v>19515</v>
      </c>
      <c r="C315" s="364" t="s">
        <v>652</v>
      </c>
      <c r="D315" s="364">
        <v>224</v>
      </c>
      <c r="E315" s="364" t="s">
        <v>654</v>
      </c>
      <c r="F315" s="364" t="s">
        <v>551</v>
      </c>
      <c r="G315" s="364"/>
      <c r="H315" s="364"/>
      <c r="I315" s="364"/>
      <c r="J315" s="364"/>
      <c r="K315" s="360"/>
      <c r="L315" s="360"/>
      <c r="M315" s="360"/>
      <c r="N315" s="360"/>
      <c r="O315" s="360"/>
      <c r="P315" s="360"/>
      <c r="Q315" s="360"/>
    </row>
    <row r="316" spans="1:17" ht="25.5">
      <c r="A316" s="364">
        <v>1</v>
      </c>
      <c r="B316" s="363" t="s">
        <v>775</v>
      </c>
      <c r="C316" s="364" t="s">
        <v>653</v>
      </c>
      <c r="D316" s="364">
        <v>781</v>
      </c>
      <c r="E316" s="364"/>
      <c r="F316" s="364" t="s">
        <v>551</v>
      </c>
      <c r="H316" s="364"/>
      <c r="I316" s="364"/>
      <c r="J316" s="364"/>
      <c r="K316" s="360"/>
      <c r="L316" s="360"/>
      <c r="M316" s="360"/>
      <c r="N316" s="360"/>
      <c r="O316" s="360"/>
      <c r="P316" s="360"/>
      <c r="Q316" s="360"/>
    </row>
    <row r="317" spans="1:17" ht="25.5">
      <c r="A317" s="364">
        <v>1</v>
      </c>
      <c r="B317" s="363" t="s">
        <v>775</v>
      </c>
      <c r="C317" s="364" t="s">
        <v>141</v>
      </c>
      <c r="D317" s="364">
        <v>781</v>
      </c>
      <c r="E317" s="376" t="s">
        <v>655</v>
      </c>
      <c r="F317" s="364" t="s">
        <v>449</v>
      </c>
      <c r="G317" s="364"/>
      <c r="H317" s="364"/>
      <c r="I317" s="364"/>
      <c r="J317" s="364"/>
      <c r="K317" s="360"/>
      <c r="L317" s="360"/>
      <c r="M317" s="360"/>
      <c r="N317" s="360"/>
      <c r="O317" s="360"/>
      <c r="P317" s="360"/>
      <c r="Q317" s="360"/>
    </row>
    <row r="318" spans="1:17" ht="25.5">
      <c r="A318" s="364">
        <v>1</v>
      </c>
      <c r="B318" s="363" t="s">
        <v>775</v>
      </c>
      <c r="C318" s="364" t="s">
        <v>657</v>
      </c>
      <c r="D318" s="364">
        <v>781</v>
      </c>
      <c r="E318" s="376" t="s">
        <v>655</v>
      </c>
      <c r="F318" s="364" t="s">
        <v>551</v>
      </c>
      <c r="G318" s="364"/>
      <c r="H318" s="364"/>
      <c r="I318" s="364"/>
      <c r="J318" s="364"/>
      <c r="K318" s="360"/>
      <c r="L318" s="360"/>
      <c r="M318" s="360"/>
      <c r="N318" s="360"/>
      <c r="O318" s="360"/>
      <c r="P318" s="360"/>
      <c r="Q318" s="360"/>
    </row>
    <row r="319" spans="1:17" ht="12.75">
      <c r="A319" s="364">
        <v>1</v>
      </c>
      <c r="B319" s="363" t="s">
        <v>775</v>
      </c>
      <c r="C319" s="364" t="s">
        <v>142</v>
      </c>
      <c r="D319" s="364">
        <v>781</v>
      </c>
      <c r="E319" s="364"/>
      <c r="F319" s="364" t="s">
        <v>1358</v>
      </c>
      <c r="G319" s="364"/>
      <c r="H319" s="364"/>
      <c r="I319" s="364"/>
      <c r="J319" s="364"/>
      <c r="K319" s="360"/>
      <c r="L319" s="360"/>
      <c r="M319" s="360"/>
      <c r="N319" s="360"/>
      <c r="O319" s="360"/>
      <c r="P319" s="360"/>
      <c r="Q319" s="360"/>
    </row>
    <row r="320" spans="1:17" ht="12.75">
      <c r="A320" s="364">
        <v>1</v>
      </c>
      <c r="B320" s="363">
        <v>19517</v>
      </c>
      <c r="C320" s="364" t="s">
        <v>143</v>
      </c>
      <c r="D320" s="364">
        <v>535</v>
      </c>
      <c r="E320" s="376" t="s">
        <v>658</v>
      </c>
      <c r="F320" s="364" t="s">
        <v>1358</v>
      </c>
      <c r="G320" s="364"/>
      <c r="H320" s="364"/>
      <c r="I320" s="364"/>
      <c r="J320" s="364"/>
      <c r="K320" s="360"/>
      <c r="L320" s="360"/>
      <c r="M320" s="360"/>
      <c r="N320" s="360"/>
      <c r="O320" s="360"/>
      <c r="P320" s="360"/>
      <c r="Q320" s="360"/>
    </row>
    <row r="321" spans="1:17" ht="25.5">
      <c r="A321" s="364">
        <v>1</v>
      </c>
      <c r="B321" s="363" t="s">
        <v>775</v>
      </c>
      <c r="C321" s="364" t="s">
        <v>144</v>
      </c>
      <c r="D321" s="364">
        <v>535</v>
      </c>
      <c r="E321" s="376" t="s">
        <v>658</v>
      </c>
      <c r="F321" s="364" t="s">
        <v>450</v>
      </c>
      <c r="H321" s="364"/>
      <c r="I321" s="364"/>
      <c r="J321" s="364"/>
      <c r="K321" s="360"/>
      <c r="L321" s="360"/>
      <c r="M321" s="360"/>
      <c r="N321" s="360"/>
      <c r="O321" s="360"/>
      <c r="P321" s="360"/>
      <c r="Q321" s="360"/>
    </row>
    <row r="322" spans="1:17" ht="25.5">
      <c r="A322" s="364">
        <v>1</v>
      </c>
      <c r="B322" s="363">
        <v>19520</v>
      </c>
      <c r="C322" s="364" t="s">
        <v>145</v>
      </c>
      <c r="D322" s="364">
        <v>781</v>
      </c>
      <c r="E322" s="376" t="s">
        <v>659</v>
      </c>
      <c r="F322" s="364" t="s">
        <v>551</v>
      </c>
      <c r="G322" s="364"/>
      <c r="H322" s="364"/>
      <c r="I322" s="364"/>
      <c r="J322" s="364"/>
      <c r="K322" s="360"/>
      <c r="L322" s="360"/>
      <c r="M322" s="360"/>
      <c r="N322" s="360"/>
      <c r="O322" s="360"/>
      <c r="P322" s="360"/>
      <c r="Q322" s="360"/>
    </row>
    <row r="323" spans="1:17" ht="25.5">
      <c r="A323" s="364">
        <v>1</v>
      </c>
      <c r="B323" s="363">
        <v>19523</v>
      </c>
      <c r="C323" s="364" t="s">
        <v>660</v>
      </c>
      <c r="D323" s="364">
        <v>913</v>
      </c>
      <c r="E323" s="364" t="s">
        <v>661</v>
      </c>
      <c r="F323" s="364" t="s">
        <v>453</v>
      </c>
      <c r="H323" s="364"/>
      <c r="I323" s="364"/>
      <c r="J323" s="364"/>
      <c r="K323" s="360"/>
      <c r="L323" s="360"/>
      <c r="M323" s="360"/>
      <c r="N323" s="360"/>
      <c r="O323" s="360"/>
      <c r="P323" s="360"/>
      <c r="Q323" s="360"/>
    </row>
    <row r="324" spans="1:17" ht="25.5">
      <c r="A324" s="364">
        <v>1</v>
      </c>
      <c r="B324" s="363">
        <v>19526</v>
      </c>
      <c r="C324" s="364" t="s">
        <v>662</v>
      </c>
      <c r="D324" s="364">
        <v>913</v>
      </c>
      <c r="E324" s="364"/>
      <c r="F324" s="364" t="s">
        <v>455</v>
      </c>
      <c r="G324" s="364"/>
      <c r="H324" s="364"/>
      <c r="I324" s="364"/>
      <c r="J324" s="364"/>
      <c r="K324" s="360"/>
      <c r="L324" s="360"/>
      <c r="M324" s="360"/>
      <c r="N324" s="360"/>
      <c r="O324" s="360"/>
      <c r="P324" s="360"/>
      <c r="Q324" s="360"/>
    </row>
    <row r="325" spans="1:17" ht="25.5">
      <c r="A325" s="364">
        <v>1</v>
      </c>
      <c r="B325" s="363">
        <v>19528</v>
      </c>
      <c r="C325" s="364" t="s">
        <v>664</v>
      </c>
      <c r="D325" s="364">
        <v>913</v>
      </c>
      <c r="E325" s="364"/>
      <c r="F325" s="364" t="s">
        <v>665</v>
      </c>
      <c r="G325" s="364"/>
      <c r="H325" s="364"/>
      <c r="I325" s="364"/>
      <c r="J325" s="364"/>
      <c r="K325" s="360"/>
      <c r="L325" s="360"/>
      <c r="M325" s="360"/>
      <c r="N325" s="360"/>
      <c r="O325" s="360"/>
      <c r="P325" s="360"/>
      <c r="Q325" s="360"/>
    </row>
    <row r="326" spans="1:17" ht="12.75">
      <c r="A326" s="364">
        <v>1</v>
      </c>
      <c r="B326" s="363" t="s">
        <v>775</v>
      </c>
      <c r="C326" s="364" t="s">
        <v>666</v>
      </c>
      <c r="D326" s="364">
        <v>518</v>
      </c>
      <c r="E326" s="364"/>
      <c r="F326" s="364" t="s">
        <v>1358</v>
      </c>
      <c r="G326" s="364"/>
      <c r="H326" s="364"/>
      <c r="I326" s="364"/>
      <c r="J326" s="364"/>
      <c r="K326" s="360"/>
      <c r="L326" s="360"/>
      <c r="M326" s="360"/>
      <c r="N326" s="360"/>
      <c r="O326" s="360"/>
      <c r="P326" s="360"/>
      <c r="Q326" s="360"/>
    </row>
    <row r="327" spans="1:17" ht="12.75">
      <c r="A327" s="364">
        <v>1</v>
      </c>
      <c r="B327" s="363" t="s">
        <v>775</v>
      </c>
      <c r="C327" s="364" t="s">
        <v>667</v>
      </c>
      <c r="D327" s="364">
        <v>676</v>
      </c>
      <c r="E327" s="364" t="s">
        <v>458</v>
      </c>
      <c r="F327" s="364" t="s">
        <v>1393</v>
      </c>
      <c r="G327" s="364"/>
      <c r="H327" s="364"/>
      <c r="I327" s="364"/>
      <c r="J327" s="364"/>
      <c r="K327" s="360"/>
      <c r="L327" s="360"/>
      <c r="M327" s="360"/>
      <c r="N327" s="360"/>
      <c r="O327" s="360"/>
      <c r="P327" s="360"/>
      <c r="Q327" s="360"/>
    </row>
    <row r="328" spans="1:17" ht="25.5">
      <c r="A328" s="364">
        <v>1</v>
      </c>
      <c r="B328" s="363">
        <v>19529</v>
      </c>
      <c r="C328" s="364" t="s">
        <v>668</v>
      </c>
      <c r="D328" s="364">
        <v>878</v>
      </c>
      <c r="E328" s="364"/>
      <c r="F328" s="364" t="s">
        <v>551</v>
      </c>
      <c r="G328" s="364"/>
      <c r="H328" s="364"/>
      <c r="I328" s="364"/>
      <c r="J328" s="364"/>
      <c r="K328" s="360"/>
      <c r="L328" s="360"/>
      <c r="M328" s="360"/>
      <c r="N328" s="360"/>
      <c r="O328" s="360"/>
      <c r="P328" s="360"/>
      <c r="Q328" s="360"/>
    </row>
    <row r="329" spans="1:17" ht="25.5">
      <c r="A329" s="364">
        <v>1</v>
      </c>
      <c r="B329" s="363" t="s">
        <v>775</v>
      </c>
      <c r="C329" s="364" t="s">
        <v>672</v>
      </c>
      <c r="D329" s="364">
        <v>878</v>
      </c>
      <c r="E329" s="364"/>
      <c r="F329" s="364" t="s">
        <v>551</v>
      </c>
      <c r="G329" s="364"/>
      <c r="H329" s="364"/>
      <c r="I329" s="364"/>
      <c r="J329" s="364"/>
      <c r="K329" s="360"/>
      <c r="L329" s="360"/>
      <c r="M329" s="360"/>
      <c r="N329" s="360"/>
      <c r="O329" s="360"/>
      <c r="P329" s="360"/>
      <c r="Q329" s="360"/>
    </row>
    <row r="330" spans="1:17" ht="12.75">
      <c r="A330" s="364">
        <v>1</v>
      </c>
      <c r="B330" s="363" t="s">
        <v>775</v>
      </c>
      <c r="C330" s="364" t="s">
        <v>230</v>
      </c>
      <c r="D330" s="364">
        <v>224</v>
      </c>
      <c r="E330" s="364" t="s">
        <v>673</v>
      </c>
      <c r="F330" s="364" t="s">
        <v>1358</v>
      </c>
      <c r="G330" s="364"/>
      <c r="H330" s="364"/>
      <c r="I330" s="364"/>
      <c r="J330" s="364"/>
      <c r="K330" s="360"/>
      <c r="L330" s="360"/>
      <c r="M330" s="360"/>
      <c r="N330" s="360"/>
      <c r="O330" s="360"/>
      <c r="P330" s="360"/>
      <c r="Q330" s="360"/>
    </row>
    <row r="331" spans="1:17" ht="12.75">
      <c r="A331" s="364">
        <v>1</v>
      </c>
      <c r="B331" s="363">
        <v>19532</v>
      </c>
      <c r="C331" s="364" t="s">
        <v>674</v>
      </c>
      <c r="D331" s="364">
        <v>676</v>
      </c>
      <c r="E331" s="364" t="s">
        <v>675</v>
      </c>
      <c r="F331" s="364" t="s">
        <v>1393</v>
      </c>
      <c r="G331" s="364"/>
      <c r="H331" s="364"/>
      <c r="I331" s="364"/>
      <c r="J331" s="364"/>
      <c r="K331" s="360"/>
      <c r="L331" s="360"/>
      <c r="M331" s="360"/>
      <c r="N331" s="360"/>
      <c r="O331" s="360"/>
      <c r="P331" s="360"/>
      <c r="Q331" s="360"/>
    </row>
    <row r="332" spans="1:17" ht="25.5">
      <c r="A332" s="364">
        <v>1</v>
      </c>
      <c r="B332" s="363" t="s">
        <v>775</v>
      </c>
      <c r="C332" s="364" t="s">
        <v>676</v>
      </c>
      <c r="D332" s="364">
        <v>913</v>
      </c>
      <c r="E332" s="364" t="s">
        <v>461</v>
      </c>
      <c r="F332" s="364" t="s">
        <v>551</v>
      </c>
      <c r="G332" s="364"/>
      <c r="H332" s="364"/>
      <c r="I332" s="364"/>
      <c r="J332" s="364"/>
      <c r="K332" s="360"/>
      <c r="L332" s="360"/>
      <c r="M332" s="360"/>
      <c r="N332" s="360"/>
      <c r="O332" s="360"/>
      <c r="P332" s="360"/>
      <c r="Q332" s="360"/>
    </row>
    <row r="333" spans="1:17" ht="25.5">
      <c r="A333" s="364">
        <v>1</v>
      </c>
      <c r="B333" s="363" t="s">
        <v>775</v>
      </c>
      <c r="C333" s="364" t="s">
        <v>677</v>
      </c>
      <c r="D333" s="364">
        <v>913</v>
      </c>
      <c r="E333" s="364"/>
      <c r="F333" s="364" t="s">
        <v>551</v>
      </c>
      <c r="G333" s="364"/>
      <c r="H333" s="364"/>
      <c r="I333" s="364"/>
      <c r="J333" s="364"/>
      <c r="K333" s="360"/>
      <c r="L333" s="360"/>
      <c r="M333" s="360"/>
      <c r="N333" s="360"/>
      <c r="O333" s="360"/>
      <c r="P333" s="360"/>
      <c r="Q333" s="360"/>
    </row>
    <row r="334" spans="1:17" ht="25.5">
      <c r="A334" s="364">
        <v>1</v>
      </c>
      <c r="B334" s="363">
        <v>19534</v>
      </c>
      <c r="C334" s="364" t="s">
        <v>678</v>
      </c>
      <c r="D334" s="364">
        <v>415</v>
      </c>
      <c r="E334" s="364" t="s">
        <v>679</v>
      </c>
      <c r="F334" s="364" t="s">
        <v>663</v>
      </c>
      <c r="G334" s="364" t="s">
        <v>680</v>
      </c>
      <c r="H334" s="364"/>
      <c r="I334" s="364"/>
      <c r="J334" s="364"/>
      <c r="K334" s="360"/>
      <c r="L334" s="360"/>
      <c r="M334" s="360"/>
      <c r="N334" s="360"/>
      <c r="O334" s="360"/>
      <c r="P334" s="360"/>
      <c r="Q334" s="360"/>
    </row>
    <row r="335" spans="1:17" ht="25.5">
      <c r="A335" s="364">
        <v>1</v>
      </c>
      <c r="B335" s="363">
        <v>19537</v>
      </c>
      <c r="C335" s="364" t="s">
        <v>229</v>
      </c>
      <c r="D335" s="364">
        <v>913</v>
      </c>
      <c r="E335" s="376" t="s">
        <v>681</v>
      </c>
      <c r="F335" s="364" t="s">
        <v>551</v>
      </c>
      <c r="G335" s="364" t="s">
        <v>682</v>
      </c>
      <c r="H335" s="364"/>
      <c r="I335" s="364"/>
      <c r="J335" s="364"/>
      <c r="K335" s="360"/>
      <c r="L335" s="360"/>
      <c r="M335" s="360"/>
      <c r="N335" s="360"/>
      <c r="O335" s="360"/>
      <c r="P335" s="360"/>
      <c r="Q335" s="360"/>
    </row>
    <row r="336" spans="1:17" ht="25.5">
      <c r="A336" s="364">
        <v>1</v>
      </c>
      <c r="B336" s="363">
        <v>19539</v>
      </c>
      <c r="C336" s="364" t="s">
        <v>146</v>
      </c>
      <c r="D336" s="364">
        <v>676</v>
      </c>
      <c r="E336" s="364" t="s">
        <v>1200</v>
      </c>
      <c r="F336" s="364" t="s">
        <v>663</v>
      </c>
      <c r="G336" s="364" t="s">
        <v>683</v>
      </c>
      <c r="H336" s="364"/>
      <c r="I336" s="364"/>
      <c r="J336" s="364"/>
      <c r="K336" s="360"/>
      <c r="L336" s="360"/>
      <c r="M336" s="360"/>
      <c r="N336" s="360"/>
      <c r="O336" s="360"/>
      <c r="P336" s="360"/>
      <c r="Q336" s="360"/>
    </row>
    <row r="337" spans="1:17" ht="25.5">
      <c r="A337" s="364">
        <v>1</v>
      </c>
      <c r="B337" s="363">
        <v>19540</v>
      </c>
      <c r="C337" s="364" t="s">
        <v>684</v>
      </c>
      <c r="D337" s="364">
        <v>224</v>
      </c>
      <c r="E337" s="364"/>
      <c r="F337" s="364" t="s">
        <v>551</v>
      </c>
      <c r="G337" s="364"/>
      <c r="H337" s="364"/>
      <c r="I337" s="364"/>
      <c r="J337" s="364"/>
      <c r="K337" s="360"/>
      <c r="L337" s="360"/>
      <c r="M337" s="360"/>
      <c r="N337" s="360"/>
      <c r="O337" s="360"/>
      <c r="P337" s="360"/>
      <c r="Q337" s="360"/>
    </row>
    <row r="338" spans="1:17" ht="38.25">
      <c r="A338" s="364">
        <v>1</v>
      </c>
      <c r="B338" s="363">
        <v>19544</v>
      </c>
      <c r="C338" s="364" t="s">
        <v>226</v>
      </c>
      <c r="D338" s="364">
        <v>535</v>
      </c>
      <c r="E338" s="364" t="s">
        <v>685</v>
      </c>
      <c r="F338" s="364" t="s">
        <v>1358</v>
      </c>
      <c r="G338" s="364" t="s">
        <v>686</v>
      </c>
      <c r="H338" s="364"/>
      <c r="I338" s="364"/>
      <c r="J338" s="364"/>
      <c r="K338" s="360"/>
      <c r="L338" s="360"/>
      <c r="M338" s="360"/>
      <c r="N338" s="360"/>
      <c r="O338" s="360"/>
      <c r="P338" s="360"/>
      <c r="Q338" s="360"/>
    </row>
    <row r="339" spans="1:17" ht="25.5">
      <c r="A339" s="364">
        <v>1</v>
      </c>
      <c r="B339" s="363">
        <v>19551</v>
      </c>
      <c r="C339" s="364" t="s">
        <v>687</v>
      </c>
      <c r="D339" s="364">
        <v>518</v>
      </c>
      <c r="E339" s="376" t="s">
        <v>688</v>
      </c>
      <c r="F339" s="364" t="s">
        <v>551</v>
      </c>
      <c r="G339" s="364" t="s">
        <v>689</v>
      </c>
      <c r="H339" s="364"/>
      <c r="I339" s="364"/>
      <c r="J339" s="364"/>
      <c r="K339" s="360"/>
      <c r="L339" s="360"/>
      <c r="M339" s="360"/>
      <c r="N339" s="360"/>
      <c r="O339" s="360"/>
      <c r="P339" s="360"/>
      <c r="Q339" s="360"/>
    </row>
    <row r="340" spans="1:17" ht="25.5">
      <c r="A340" s="364">
        <v>1</v>
      </c>
      <c r="B340" s="363">
        <v>19552</v>
      </c>
      <c r="C340" s="364" t="s">
        <v>470</v>
      </c>
      <c r="D340" s="364">
        <v>781</v>
      </c>
      <c r="E340" s="376" t="s">
        <v>1201</v>
      </c>
      <c r="F340" s="364" t="s">
        <v>1358</v>
      </c>
      <c r="G340" s="364" t="s">
        <v>690</v>
      </c>
      <c r="H340" s="364"/>
      <c r="I340" s="364"/>
      <c r="J340" s="364"/>
      <c r="K340" s="360"/>
      <c r="L340" s="360"/>
      <c r="M340" s="360"/>
      <c r="N340" s="360"/>
      <c r="O340" s="360"/>
      <c r="P340" s="360"/>
      <c r="Q340" s="360"/>
    </row>
    <row r="341" spans="1:17" ht="23.25" customHeight="1">
      <c r="A341" s="364">
        <v>1</v>
      </c>
      <c r="B341" s="363" t="s">
        <v>775</v>
      </c>
      <c r="C341" s="364" t="s">
        <v>227</v>
      </c>
      <c r="D341" s="364">
        <v>224</v>
      </c>
      <c r="E341" s="376" t="s">
        <v>147</v>
      </c>
      <c r="F341" s="364" t="s">
        <v>663</v>
      </c>
      <c r="G341" s="364" t="s">
        <v>691</v>
      </c>
      <c r="H341" s="364"/>
      <c r="I341" s="364"/>
      <c r="J341" s="364"/>
      <c r="K341" s="360"/>
      <c r="L341" s="360"/>
      <c r="M341" s="360"/>
      <c r="N341" s="360"/>
      <c r="O341" s="360"/>
      <c r="P341" s="360"/>
      <c r="Q341" s="360"/>
    </row>
    <row r="342" spans="1:17" ht="12.75">
      <c r="A342" s="364">
        <v>1</v>
      </c>
      <c r="B342" s="363" t="s">
        <v>775</v>
      </c>
      <c r="C342" s="364" t="s">
        <v>692</v>
      </c>
      <c r="D342" s="364">
        <v>224</v>
      </c>
      <c r="E342" s="376" t="s">
        <v>693</v>
      </c>
      <c r="F342" s="364" t="s">
        <v>1393</v>
      </c>
      <c r="G342" s="364" t="s">
        <v>694</v>
      </c>
      <c r="H342" s="364"/>
      <c r="I342" s="364"/>
      <c r="J342" s="364"/>
      <c r="K342" s="360"/>
      <c r="L342" s="360"/>
      <c r="M342" s="360"/>
      <c r="N342" s="360"/>
      <c r="O342" s="360"/>
      <c r="P342" s="360"/>
      <c r="Q342" s="360"/>
    </row>
    <row r="343" spans="1:17" ht="25.5">
      <c r="A343" s="364">
        <v>1</v>
      </c>
      <c r="B343" s="363" t="s">
        <v>775</v>
      </c>
      <c r="C343" s="364" t="s">
        <v>695</v>
      </c>
      <c r="D343" s="364">
        <v>224</v>
      </c>
      <c r="E343" s="364" t="s">
        <v>696</v>
      </c>
      <c r="F343" s="364" t="s">
        <v>551</v>
      </c>
      <c r="G343" s="364"/>
      <c r="H343" s="364"/>
      <c r="I343" s="364"/>
      <c r="J343" s="364"/>
      <c r="K343" s="360"/>
      <c r="L343" s="360"/>
      <c r="M343" s="360"/>
      <c r="N343" s="360"/>
      <c r="O343" s="360"/>
      <c r="P343" s="360"/>
      <c r="Q343" s="360"/>
    </row>
    <row r="344" spans="1:17" ht="25.5">
      <c r="A344" s="364">
        <v>1</v>
      </c>
      <c r="B344" s="363" t="s">
        <v>775</v>
      </c>
      <c r="C344" s="364" t="s">
        <v>697</v>
      </c>
      <c r="D344" s="364">
        <v>913</v>
      </c>
      <c r="E344" s="364" t="s">
        <v>698</v>
      </c>
      <c r="F344" s="364" t="s">
        <v>551</v>
      </c>
      <c r="G344" s="364" t="s">
        <v>699</v>
      </c>
      <c r="H344" s="364"/>
      <c r="I344" s="364"/>
      <c r="J344" s="364"/>
      <c r="K344" s="360"/>
      <c r="L344" s="360"/>
      <c r="M344" s="360"/>
      <c r="N344" s="360"/>
      <c r="O344" s="360"/>
      <c r="P344" s="360"/>
      <c r="Q344" s="360"/>
    </row>
    <row r="345" spans="1:17" ht="25.5">
      <c r="A345" s="364">
        <v>1</v>
      </c>
      <c r="B345" s="363">
        <v>19555</v>
      </c>
      <c r="C345" s="364" t="s">
        <v>1155</v>
      </c>
      <c r="D345" s="364">
        <v>535</v>
      </c>
      <c r="E345" s="364" t="s">
        <v>700</v>
      </c>
      <c r="F345" s="364" t="s">
        <v>1393</v>
      </c>
      <c r="G345" s="364" t="s">
        <v>701</v>
      </c>
      <c r="H345" s="364"/>
      <c r="I345" s="364"/>
      <c r="J345" s="364"/>
      <c r="K345" s="360"/>
      <c r="L345" s="360"/>
      <c r="M345" s="360"/>
      <c r="N345" s="360"/>
      <c r="O345" s="360"/>
      <c r="P345" s="360"/>
      <c r="Q345" s="360"/>
    </row>
    <row r="346" spans="1:17" ht="25.5">
      <c r="A346" s="364">
        <v>1</v>
      </c>
      <c r="B346" s="363">
        <v>19556</v>
      </c>
      <c r="C346" s="364" t="s">
        <v>702</v>
      </c>
      <c r="D346" s="364">
        <v>726</v>
      </c>
      <c r="E346" s="364"/>
      <c r="F346" s="364" t="s">
        <v>551</v>
      </c>
      <c r="G346" s="364"/>
      <c r="H346" s="364"/>
      <c r="I346" s="364"/>
      <c r="J346" s="364"/>
      <c r="K346" s="360"/>
      <c r="L346" s="360"/>
      <c r="M346" s="360"/>
      <c r="N346" s="360"/>
      <c r="O346" s="360"/>
      <c r="P346" s="360"/>
      <c r="Q346" s="360"/>
    </row>
    <row r="347" spans="1:17" ht="25.5">
      <c r="A347" s="364">
        <v>1</v>
      </c>
      <c r="B347" s="363" t="s">
        <v>775</v>
      </c>
      <c r="C347" s="364" t="s">
        <v>703</v>
      </c>
      <c r="D347" s="364">
        <v>913</v>
      </c>
      <c r="E347" s="364"/>
      <c r="F347" s="364" t="s">
        <v>551</v>
      </c>
      <c r="G347" s="364" t="s">
        <v>704</v>
      </c>
      <c r="H347" s="364"/>
      <c r="I347" s="364"/>
      <c r="J347" s="364"/>
      <c r="K347" s="360"/>
      <c r="L347" s="360"/>
      <c r="M347" s="360"/>
      <c r="N347" s="360"/>
      <c r="O347" s="360"/>
      <c r="P347" s="360"/>
      <c r="Q347" s="360"/>
    </row>
    <row r="348" spans="1:17" ht="25.5">
      <c r="A348" s="364">
        <v>1</v>
      </c>
      <c r="B348" s="363">
        <v>19558</v>
      </c>
      <c r="C348" s="364" t="s">
        <v>705</v>
      </c>
      <c r="D348" s="364">
        <v>535</v>
      </c>
      <c r="E348" s="364"/>
      <c r="F348" s="364" t="s">
        <v>551</v>
      </c>
      <c r="G348" s="364" t="s">
        <v>707</v>
      </c>
      <c r="H348" s="364"/>
      <c r="I348" s="364"/>
      <c r="J348" s="364"/>
      <c r="K348" s="360"/>
      <c r="L348" s="360"/>
      <c r="M348" s="360"/>
      <c r="N348" s="360"/>
      <c r="O348" s="360"/>
      <c r="P348" s="360"/>
      <c r="Q348" s="360"/>
    </row>
    <row r="349" spans="1:17" ht="25.5">
      <c r="A349" s="364">
        <v>1</v>
      </c>
      <c r="B349" s="363">
        <v>19559</v>
      </c>
      <c r="C349" s="364" t="s">
        <v>228</v>
      </c>
      <c r="D349" s="364">
        <v>913</v>
      </c>
      <c r="E349" s="364" t="s">
        <v>708</v>
      </c>
      <c r="F349" s="364" t="s">
        <v>656</v>
      </c>
      <c r="G349" s="364" t="s">
        <v>709</v>
      </c>
      <c r="H349" s="364"/>
      <c r="I349" s="364"/>
      <c r="J349" s="364"/>
      <c r="K349" s="360"/>
      <c r="L349" s="360"/>
      <c r="M349" s="360"/>
      <c r="N349" s="360"/>
      <c r="O349" s="360"/>
      <c r="P349" s="360"/>
      <c r="Q349" s="360"/>
    </row>
    <row r="350" spans="1:17" ht="38.25">
      <c r="A350" s="364">
        <v>1</v>
      </c>
      <c r="B350" s="363" t="s">
        <v>775</v>
      </c>
      <c r="C350" s="364" t="s">
        <v>710</v>
      </c>
      <c r="D350" s="364">
        <v>781</v>
      </c>
      <c r="E350" s="364" t="s">
        <v>711</v>
      </c>
      <c r="F350" s="364" t="s">
        <v>551</v>
      </c>
      <c r="G350" s="364" t="s">
        <v>712</v>
      </c>
      <c r="H350" s="364"/>
      <c r="I350" s="364"/>
      <c r="J350" s="364"/>
      <c r="K350" s="360"/>
      <c r="L350" s="360"/>
      <c r="M350" s="360"/>
      <c r="N350" s="360"/>
      <c r="O350" s="360"/>
      <c r="P350" s="360"/>
      <c r="Q350" s="360"/>
    </row>
    <row r="351" spans="1:17" ht="12.75">
      <c r="A351" s="359"/>
      <c r="B351" s="361"/>
      <c r="C351" s="361"/>
      <c r="D351" s="361"/>
      <c r="E351" s="361"/>
      <c r="F351" s="361"/>
      <c r="G351" s="360"/>
      <c r="H351" s="361"/>
      <c r="I351" s="361"/>
      <c r="J351" s="361"/>
      <c r="K351" s="360"/>
      <c r="L351" s="360"/>
      <c r="M351" s="360"/>
      <c r="N351" s="360"/>
      <c r="O351" s="360"/>
      <c r="P351" s="360"/>
      <c r="Q351" s="360"/>
    </row>
    <row r="352" spans="1:17" ht="12.75">
      <c r="A352" s="360"/>
      <c r="B352" s="360"/>
      <c r="C352" s="361" t="s">
        <v>1014</v>
      </c>
      <c r="D352" s="365">
        <f>SUM(A2:A351)</f>
        <v>334</v>
      </c>
      <c r="E352" s="359"/>
      <c r="F352" s="359"/>
      <c r="G352" s="360"/>
      <c r="H352" s="359"/>
      <c r="I352" s="359"/>
      <c r="J352" s="359"/>
      <c r="K352" s="360"/>
      <c r="L352" s="360"/>
      <c r="M352" s="360"/>
      <c r="N352" s="360"/>
      <c r="O352" s="360"/>
      <c r="P352" s="360"/>
      <c r="Q352" s="360"/>
    </row>
    <row r="353" spans="1:17" ht="12.75">
      <c r="A353" s="359"/>
      <c r="B353" s="360"/>
      <c r="C353" s="359"/>
      <c r="D353" s="359"/>
      <c r="E353" s="359"/>
      <c r="F353" s="359"/>
      <c r="G353" s="360"/>
      <c r="H353" s="366">
        <v>1952</v>
      </c>
      <c r="I353" s="366" t="s">
        <v>117</v>
      </c>
      <c r="J353" s="366" t="s">
        <v>118</v>
      </c>
      <c r="K353" s="360"/>
      <c r="L353" s="360"/>
      <c r="M353" s="360"/>
      <c r="N353" s="360"/>
      <c r="O353" s="360"/>
      <c r="P353" s="360"/>
      <c r="Q353" s="360"/>
    </row>
    <row r="354" spans="1:17" ht="12.75">
      <c r="A354" s="359"/>
      <c r="B354" s="359"/>
      <c r="C354" s="359"/>
      <c r="D354" s="359"/>
      <c r="E354" s="359"/>
      <c r="F354" s="359"/>
      <c r="G354" s="360"/>
      <c r="H354" s="367" t="s">
        <v>119</v>
      </c>
      <c r="I354" s="367">
        <v>11</v>
      </c>
      <c r="J354" s="367">
        <v>4</v>
      </c>
      <c r="K354" s="360"/>
      <c r="L354" s="360"/>
      <c r="M354" s="360"/>
      <c r="N354" s="360"/>
      <c r="O354" s="360"/>
      <c r="P354" s="360"/>
      <c r="Q354" s="360"/>
    </row>
    <row r="355" spans="1:17" ht="12.75">
      <c r="A355" s="359"/>
      <c r="B355" s="359"/>
      <c r="C355" s="359"/>
      <c r="D355" s="359"/>
      <c r="E355" s="359"/>
      <c r="F355" s="359"/>
      <c r="G355" s="360"/>
      <c r="H355" s="367" t="s">
        <v>149</v>
      </c>
      <c r="I355" s="367">
        <v>11</v>
      </c>
      <c r="J355" s="367">
        <v>6</v>
      </c>
      <c r="K355" s="360"/>
      <c r="L355" s="360"/>
      <c r="M355" s="360"/>
      <c r="N355" s="360"/>
      <c r="O355" s="360"/>
      <c r="P355" s="360"/>
      <c r="Q355" s="360"/>
    </row>
    <row r="356" spans="1:17" ht="12.75">
      <c r="A356" s="359"/>
      <c r="B356" s="359"/>
      <c r="C356" s="359"/>
      <c r="D356" s="359"/>
      <c r="E356" s="359"/>
      <c r="F356" s="359"/>
      <c r="G356" s="360"/>
      <c r="H356" s="367" t="s">
        <v>151</v>
      </c>
      <c r="I356" s="367">
        <v>16</v>
      </c>
      <c r="J356" s="367">
        <v>4</v>
      </c>
      <c r="K356" s="360"/>
      <c r="L356" s="360"/>
      <c r="M356" s="360"/>
      <c r="N356" s="360"/>
      <c r="O356" s="360"/>
      <c r="P356" s="360"/>
      <c r="Q356" s="360"/>
    </row>
    <row r="357" spans="1:17" ht="12.75">
      <c r="A357" s="359"/>
      <c r="B357" s="359"/>
      <c r="C357" s="359"/>
      <c r="D357" s="359"/>
      <c r="E357" s="359"/>
      <c r="F357" s="359"/>
      <c r="G357" s="360"/>
      <c r="H357" s="368" t="s">
        <v>154</v>
      </c>
      <c r="I357" s="368">
        <v>17</v>
      </c>
      <c r="J357" s="368">
        <v>6</v>
      </c>
      <c r="K357" s="360"/>
      <c r="L357" s="360"/>
      <c r="M357" s="360"/>
      <c r="N357" s="360"/>
      <c r="O357" s="360"/>
      <c r="P357" s="360"/>
      <c r="Q357" s="360"/>
    </row>
    <row r="358" spans="1:17" ht="12.75">
      <c r="A358" s="359"/>
      <c r="B358" s="359"/>
      <c r="C358" s="359"/>
      <c r="D358" s="359"/>
      <c r="E358" s="359"/>
      <c r="F358" s="359"/>
      <c r="G358" s="360"/>
      <c r="H358" s="368" t="s">
        <v>157</v>
      </c>
      <c r="I358" s="368">
        <v>16</v>
      </c>
      <c r="J358" s="368">
        <v>4</v>
      </c>
      <c r="K358" s="360"/>
      <c r="L358" s="360"/>
      <c r="M358" s="360"/>
      <c r="N358" s="360"/>
      <c r="O358" s="360"/>
      <c r="P358" s="360"/>
      <c r="Q358" s="360"/>
    </row>
    <row r="359" spans="1:17" ht="12.75">
      <c r="A359" s="359"/>
      <c r="B359" s="359"/>
      <c r="C359" s="359"/>
      <c r="D359" s="359"/>
      <c r="E359" s="359"/>
      <c r="F359" s="359"/>
      <c r="G359" s="360"/>
      <c r="H359" s="368" t="s">
        <v>159</v>
      </c>
      <c r="I359" s="368">
        <v>9</v>
      </c>
      <c r="J359" s="368">
        <v>1</v>
      </c>
      <c r="K359" s="360"/>
      <c r="L359" s="360"/>
      <c r="M359" s="360"/>
      <c r="N359" s="360"/>
      <c r="O359" s="360"/>
      <c r="P359" s="360"/>
      <c r="Q359" s="360"/>
    </row>
    <row r="360" spans="1:17" ht="12.75">
      <c r="A360" s="359"/>
      <c r="B360" s="359"/>
      <c r="C360" s="359"/>
      <c r="D360" s="359"/>
      <c r="E360" s="359"/>
      <c r="F360" s="359"/>
      <c r="G360" s="360"/>
      <c r="H360" s="368" t="s">
        <v>161</v>
      </c>
      <c r="I360" s="368">
        <v>11</v>
      </c>
      <c r="J360" s="368">
        <v>1</v>
      </c>
      <c r="K360" s="360"/>
      <c r="L360" s="360"/>
      <c r="M360" s="360"/>
      <c r="N360" s="360"/>
      <c r="O360" s="360"/>
      <c r="P360" s="360"/>
      <c r="Q360" s="360"/>
    </row>
    <row r="361" spans="1:17" ht="12.75">
      <c r="A361" s="359"/>
      <c r="B361" s="359"/>
      <c r="C361" s="359"/>
      <c r="D361" s="359"/>
      <c r="E361" s="359"/>
      <c r="F361" s="359"/>
      <c r="G361" s="360"/>
      <c r="H361" s="368" t="s">
        <v>162</v>
      </c>
      <c r="I361" s="368">
        <v>20</v>
      </c>
      <c r="J361" s="368">
        <v>8</v>
      </c>
      <c r="K361" s="360"/>
      <c r="L361" s="360"/>
      <c r="M361" s="360"/>
      <c r="N361" s="360"/>
      <c r="O361" s="360"/>
      <c r="P361" s="360"/>
      <c r="Q361" s="360"/>
    </row>
    <row r="362" spans="1:17" ht="12.75">
      <c r="A362" s="359"/>
      <c r="B362" s="359"/>
      <c r="C362" s="359"/>
      <c r="D362" s="359"/>
      <c r="E362" s="359"/>
      <c r="F362" s="359"/>
      <c r="G362" s="360"/>
      <c r="H362" s="369" t="s">
        <v>165</v>
      </c>
      <c r="I362" s="369">
        <v>42</v>
      </c>
      <c r="J362" s="369">
        <v>13</v>
      </c>
      <c r="K362" s="360"/>
      <c r="L362" s="360"/>
      <c r="M362" s="360"/>
      <c r="N362" s="360"/>
      <c r="O362" s="360"/>
      <c r="P362" s="360"/>
      <c r="Q362" s="360"/>
    </row>
    <row r="363" spans="1:17" ht="12.75">
      <c r="A363" s="359"/>
      <c r="B363" s="359"/>
      <c r="C363" s="359"/>
      <c r="D363" s="359"/>
      <c r="E363" s="359"/>
      <c r="F363" s="359"/>
      <c r="G363" s="360"/>
      <c r="H363" s="367" t="s">
        <v>167</v>
      </c>
      <c r="I363" s="370">
        <v>12</v>
      </c>
      <c r="J363" s="370">
        <v>4</v>
      </c>
      <c r="K363" s="360"/>
      <c r="L363" s="360"/>
      <c r="M363" s="360"/>
      <c r="N363" s="360"/>
      <c r="O363" s="360"/>
      <c r="P363" s="360"/>
      <c r="Q363" s="360"/>
    </row>
    <row r="364" spans="1:17" ht="12.75">
      <c r="A364" s="359"/>
      <c r="B364" s="359"/>
      <c r="C364" s="359"/>
      <c r="D364" s="359"/>
      <c r="E364" s="359"/>
      <c r="F364" s="359"/>
      <c r="G364" s="360"/>
      <c r="H364" s="367" t="s">
        <v>168</v>
      </c>
      <c r="I364" s="370">
        <v>7</v>
      </c>
      <c r="J364" s="370">
        <v>1</v>
      </c>
      <c r="K364" s="360"/>
      <c r="L364" s="360"/>
      <c r="M364" s="360"/>
      <c r="N364" s="360"/>
      <c r="O364" s="360"/>
      <c r="P364" s="360"/>
      <c r="Q364" s="360"/>
    </row>
    <row r="365" spans="1:17" ht="12.75">
      <c r="A365" s="359"/>
      <c r="B365" s="359"/>
      <c r="C365" s="359"/>
      <c r="D365" s="359"/>
      <c r="E365" s="359"/>
      <c r="F365" s="359"/>
      <c r="G365" s="360"/>
      <c r="H365" s="367" t="s">
        <v>171</v>
      </c>
      <c r="I365" s="370">
        <v>6</v>
      </c>
      <c r="J365" s="371">
        <v>0</v>
      </c>
      <c r="K365" s="360"/>
      <c r="L365" s="360"/>
      <c r="M365" s="360"/>
      <c r="N365" s="360"/>
      <c r="O365" s="360"/>
      <c r="P365" s="360"/>
      <c r="Q365" s="360"/>
    </row>
    <row r="366" spans="1:17" ht="12.75">
      <c r="A366" s="359"/>
      <c r="B366" s="359"/>
      <c r="C366" s="359"/>
      <c r="D366" s="359"/>
      <c r="E366" s="359"/>
      <c r="F366" s="359"/>
      <c r="G366" s="360"/>
      <c r="H366" s="366" t="s">
        <v>173</v>
      </c>
      <c r="I366" s="366">
        <f>SUM(I354:I365)</f>
        <v>178</v>
      </c>
      <c r="J366" s="366">
        <f>SUM(J354:J365)</f>
        <v>52</v>
      </c>
      <c r="K366" s="360"/>
      <c r="L366" s="360"/>
      <c r="M366" s="360"/>
      <c r="N366" s="360"/>
      <c r="O366" s="360"/>
      <c r="P366" s="360"/>
      <c r="Q366" s="360"/>
    </row>
    <row r="367" spans="1:10" ht="12.75">
      <c r="A367" s="57"/>
      <c r="B367" s="57"/>
      <c r="C367" s="57"/>
      <c r="D367" s="57"/>
      <c r="E367" s="57"/>
      <c r="F367" s="57"/>
      <c r="G367" s="57"/>
      <c r="H367" s="57"/>
      <c r="I367" s="57"/>
      <c r="J367" s="57"/>
    </row>
    <row r="368" spans="1:10" ht="12.75">
      <c r="A368" s="57"/>
      <c r="B368" s="57"/>
      <c r="C368" s="57"/>
      <c r="D368" s="57"/>
      <c r="E368" s="57"/>
      <c r="F368" s="57"/>
      <c r="G368" s="57"/>
      <c r="H368" s="57"/>
      <c r="I368" s="57"/>
      <c r="J368" s="57"/>
    </row>
    <row r="369" spans="1:10" ht="12.75">
      <c r="A369" s="57"/>
      <c r="B369" s="57"/>
      <c r="C369" s="57"/>
      <c r="D369" s="57"/>
      <c r="E369" s="57"/>
      <c r="F369" s="57"/>
      <c r="G369" s="57"/>
      <c r="H369" s="57"/>
      <c r="I369" s="57"/>
      <c r="J369" s="57"/>
    </row>
    <row r="370" spans="1:10" ht="12.75">
      <c r="A370" s="57"/>
      <c r="B370" s="57"/>
      <c r="C370" s="57"/>
      <c r="D370" s="57"/>
      <c r="E370" s="57"/>
      <c r="F370" s="57"/>
      <c r="G370" s="57"/>
      <c r="H370" s="57"/>
      <c r="I370" s="57"/>
      <c r="J370" s="57"/>
    </row>
    <row r="371" spans="1:10" ht="12.75">
      <c r="A371" s="57"/>
      <c r="B371" s="57"/>
      <c r="C371" s="57"/>
      <c r="D371" s="57"/>
      <c r="E371" s="57"/>
      <c r="F371" s="57"/>
      <c r="G371" s="57"/>
      <c r="H371" s="57"/>
      <c r="I371" s="57"/>
      <c r="J371" s="57"/>
    </row>
    <row r="372" spans="1:10" ht="12.75">
      <c r="A372" s="57"/>
      <c r="B372" s="57"/>
      <c r="C372" s="57"/>
      <c r="D372" s="57"/>
      <c r="E372" s="57"/>
      <c r="F372" s="57"/>
      <c r="G372" s="57"/>
      <c r="H372" s="57"/>
      <c r="I372" s="57"/>
      <c r="J372" s="57"/>
    </row>
    <row r="373" spans="1:10" ht="12.75">
      <c r="A373" s="57"/>
      <c r="B373" s="57"/>
      <c r="C373" s="57"/>
      <c r="D373" s="57"/>
      <c r="E373" s="57"/>
      <c r="F373" s="57"/>
      <c r="G373" s="57"/>
      <c r="H373" s="57"/>
      <c r="I373" s="57"/>
      <c r="J373" s="57"/>
    </row>
    <row r="374" spans="1:10" ht="12.75">
      <c r="A374" s="57"/>
      <c r="B374" s="57"/>
      <c r="C374" s="57"/>
      <c r="D374" s="57"/>
      <c r="E374" s="57"/>
      <c r="F374" s="57"/>
      <c r="G374" s="57"/>
      <c r="H374" s="57"/>
      <c r="I374" s="57"/>
      <c r="J374" s="57"/>
    </row>
    <row r="375" spans="1:10" ht="12.75">
      <c r="A375" s="57"/>
      <c r="B375" s="57"/>
      <c r="C375" s="57"/>
      <c r="D375" s="57"/>
      <c r="E375" s="57"/>
      <c r="F375" s="57"/>
      <c r="G375" s="57"/>
      <c r="H375" s="57"/>
      <c r="I375" s="57"/>
      <c r="J375" s="57"/>
    </row>
    <row r="376" spans="1:10" ht="12.75">
      <c r="A376" s="57"/>
      <c r="B376" s="57"/>
      <c r="C376" s="57"/>
      <c r="D376" s="57"/>
      <c r="E376" s="57"/>
      <c r="F376" s="57"/>
      <c r="G376" s="57"/>
      <c r="H376" s="57"/>
      <c r="I376" s="57"/>
      <c r="J376" s="57"/>
    </row>
    <row r="377" spans="1:10" ht="12.75">
      <c r="A377" s="57"/>
      <c r="B377" s="57"/>
      <c r="C377" s="57"/>
      <c r="D377" s="57"/>
      <c r="E377" s="57"/>
      <c r="F377" s="57"/>
      <c r="G377" s="57"/>
      <c r="H377" s="57"/>
      <c r="I377" s="57"/>
      <c r="J377" s="57"/>
    </row>
    <row r="378" spans="1:10" ht="12.75">
      <c r="A378" s="57"/>
      <c r="B378" s="57"/>
      <c r="C378" s="57"/>
      <c r="D378" s="57"/>
      <c r="E378" s="57"/>
      <c r="F378" s="57"/>
      <c r="G378" s="57"/>
      <c r="H378" s="57"/>
      <c r="I378" s="57"/>
      <c r="J378" s="57"/>
    </row>
    <row r="379" spans="1:10" ht="12.75">
      <c r="A379" s="57"/>
      <c r="B379" s="57"/>
      <c r="C379" s="57"/>
      <c r="D379" s="57"/>
      <c r="E379" s="57"/>
      <c r="F379" s="57"/>
      <c r="G379" s="57"/>
      <c r="H379" s="57"/>
      <c r="I379" s="57"/>
      <c r="J379" s="57"/>
    </row>
    <row r="380" spans="1:10" ht="12.75">
      <c r="A380" s="57"/>
      <c r="B380" s="57"/>
      <c r="C380" s="57"/>
      <c r="D380" s="57"/>
      <c r="E380" s="57"/>
      <c r="F380" s="57"/>
      <c r="G380" s="57"/>
      <c r="H380" s="57"/>
      <c r="I380" s="57"/>
      <c r="J380" s="57"/>
    </row>
    <row r="381" spans="1:10" ht="12.75">
      <c r="A381" s="57"/>
      <c r="B381" s="57"/>
      <c r="C381" s="57"/>
      <c r="D381" s="57"/>
      <c r="E381" s="57"/>
      <c r="F381" s="57"/>
      <c r="G381" s="57"/>
      <c r="H381" s="57"/>
      <c r="I381" s="57"/>
      <c r="J381" s="57"/>
    </row>
    <row r="382" spans="1:10" ht="12.75">
      <c r="A382" s="57"/>
      <c r="B382" s="57"/>
      <c r="C382" s="57"/>
      <c r="D382" s="57"/>
      <c r="E382" s="57"/>
      <c r="F382" s="57"/>
      <c r="G382" s="57"/>
      <c r="H382" s="57"/>
      <c r="I382" s="57"/>
      <c r="J382" s="57"/>
    </row>
    <row r="383" spans="1:10" ht="12.75">
      <c r="A383" s="57"/>
      <c r="B383" s="57"/>
      <c r="C383" s="57"/>
      <c r="D383" s="57"/>
      <c r="E383" s="57"/>
      <c r="F383" s="57"/>
      <c r="G383" s="57"/>
      <c r="H383" s="57"/>
      <c r="I383" s="57"/>
      <c r="J383" s="57"/>
    </row>
    <row r="384" spans="1:10" ht="12.75">
      <c r="A384" s="57"/>
      <c r="B384" s="57"/>
      <c r="C384" s="57"/>
      <c r="D384" s="57"/>
      <c r="E384" s="57"/>
      <c r="F384" s="57"/>
      <c r="G384" s="57"/>
      <c r="H384" s="57"/>
      <c r="I384" s="57"/>
      <c r="J384" s="57"/>
    </row>
    <row r="385" spans="1:10" ht="12.75">
      <c r="A385" s="57"/>
      <c r="B385" s="57"/>
      <c r="C385" s="57"/>
      <c r="D385" s="57"/>
      <c r="E385" s="57"/>
      <c r="F385" s="57"/>
      <c r="G385" s="57"/>
      <c r="H385" s="57"/>
      <c r="I385" s="57"/>
      <c r="J385" s="57"/>
    </row>
    <row r="386" spans="1:10" ht="12.75">
      <c r="A386" s="57"/>
      <c r="B386" s="57"/>
      <c r="C386" s="57"/>
      <c r="D386" s="57"/>
      <c r="E386" s="57"/>
      <c r="F386" s="57"/>
      <c r="G386" s="57"/>
      <c r="H386" s="57"/>
      <c r="I386" s="57"/>
      <c r="J386" s="57"/>
    </row>
    <row r="387" spans="1:10" ht="12.75">
      <c r="A387" s="57"/>
      <c r="B387" s="57"/>
      <c r="C387" s="57"/>
      <c r="D387" s="57"/>
      <c r="E387" s="57"/>
      <c r="F387" s="57"/>
      <c r="G387" s="57"/>
      <c r="H387" s="57"/>
      <c r="I387" s="57"/>
      <c r="J387" s="57"/>
    </row>
    <row r="388" spans="1:10" ht="12.75">
      <c r="A388" s="57"/>
      <c r="B388" s="57"/>
      <c r="C388" s="57"/>
      <c r="D388" s="57"/>
      <c r="E388" s="57"/>
      <c r="F388" s="57"/>
      <c r="G388" s="57"/>
      <c r="H388" s="57"/>
      <c r="I388" s="57"/>
      <c r="J388" s="57"/>
    </row>
    <row r="389" spans="1:10" ht="12.75">
      <c r="A389" s="57"/>
      <c r="B389" s="57"/>
      <c r="C389" s="57"/>
      <c r="D389" s="57"/>
      <c r="E389" s="57"/>
      <c r="F389" s="57"/>
      <c r="G389" s="57"/>
      <c r="H389" s="57"/>
      <c r="I389" s="57"/>
      <c r="J389" s="57"/>
    </row>
    <row r="390" spans="1:10" ht="12.75">
      <c r="A390" s="57"/>
      <c r="B390" s="57"/>
      <c r="C390" s="57"/>
      <c r="D390" s="57"/>
      <c r="E390" s="57"/>
      <c r="F390" s="57"/>
      <c r="G390" s="57"/>
      <c r="H390" s="57"/>
      <c r="I390" s="57"/>
      <c r="J390" s="57"/>
    </row>
    <row r="391" spans="1:10" ht="12.75">
      <c r="A391" s="57"/>
      <c r="B391" s="57"/>
      <c r="C391" s="57"/>
      <c r="D391" s="57"/>
      <c r="E391" s="57"/>
      <c r="F391" s="57"/>
      <c r="G391" s="57"/>
      <c r="H391" s="57"/>
      <c r="I391" s="57"/>
      <c r="J391" s="57"/>
    </row>
    <row r="392" spans="1:10" ht="12.75">
      <c r="A392" s="57"/>
      <c r="B392" s="57"/>
      <c r="C392" s="57"/>
      <c r="D392" s="57"/>
      <c r="E392" s="57"/>
      <c r="F392" s="57"/>
      <c r="G392" s="57"/>
      <c r="H392" s="57"/>
      <c r="I392" s="57"/>
      <c r="J392" s="57"/>
    </row>
    <row r="393" spans="1:10" ht="12.75">
      <c r="A393" s="57"/>
      <c r="B393" s="57"/>
      <c r="C393" s="57"/>
      <c r="D393" s="57"/>
      <c r="E393" s="57"/>
      <c r="F393" s="57"/>
      <c r="G393" s="57"/>
      <c r="H393" s="57"/>
      <c r="I393" s="57"/>
      <c r="J393" s="57"/>
    </row>
    <row r="394" spans="1:10" ht="12.75">
      <c r="A394" s="57"/>
      <c r="B394" s="57"/>
      <c r="C394" s="57"/>
      <c r="D394" s="57"/>
      <c r="E394" s="57"/>
      <c r="F394" s="57"/>
      <c r="G394" s="57"/>
      <c r="H394" s="57"/>
      <c r="I394" s="57"/>
      <c r="J394" s="57"/>
    </row>
    <row r="395" spans="1:10" ht="12.75">
      <c r="A395" s="57"/>
      <c r="B395" s="57"/>
      <c r="C395" s="57"/>
      <c r="D395" s="57"/>
      <c r="E395" s="57"/>
      <c r="F395" s="57"/>
      <c r="G395" s="57"/>
      <c r="H395" s="57"/>
      <c r="I395" s="57"/>
      <c r="J395" s="57"/>
    </row>
    <row r="396" spans="1:10" ht="12.75">
      <c r="A396" s="57"/>
      <c r="B396" s="57"/>
      <c r="C396" s="57"/>
      <c r="D396" s="57"/>
      <c r="E396" s="57"/>
      <c r="F396" s="57"/>
      <c r="G396" s="57"/>
      <c r="H396" s="57"/>
      <c r="I396" s="57"/>
      <c r="J396" s="57"/>
    </row>
    <row r="397" spans="1:10" ht="12.75">
      <c r="A397" s="57"/>
      <c r="B397" s="57"/>
      <c r="C397" s="57"/>
      <c r="D397" s="57"/>
      <c r="E397" s="57"/>
      <c r="F397" s="57"/>
      <c r="G397" s="57"/>
      <c r="H397" s="57"/>
      <c r="I397" s="57"/>
      <c r="J397" s="57"/>
    </row>
    <row r="398" spans="1:10" ht="12.75">
      <c r="A398" s="57"/>
      <c r="B398" s="57"/>
      <c r="C398" s="57"/>
      <c r="D398" s="57"/>
      <c r="E398" s="57"/>
      <c r="F398" s="57"/>
      <c r="G398" s="57"/>
      <c r="H398" s="57"/>
      <c r="I398" s="57"/>
      <c r="J398" s="57"/>
    </row>
    <row r="399" spans="1:10" ht="12.75">
      <c r="A399" s="57"/>
      <c r="B399" s="57"/>
      <c r="C399" s="57"/>
      <c r="D399" s="57"/>
      <c r="E399" s="57"/>
      <c r="F399" s="57"/>
      <c r="G399" s="57"/>
      <c r="H399" s="57"/>
      <c r="I399" s="57"/>
      <c r="J399" s="57"/>
    </row>
    <row r="400" spans="1:10" ht="12.75">
      <c r="A400" s="57"/>
      <c r="B400" s="57"/>
      <c r="C400" s="57"/>
      <c r="D400" s="57"/>
      <c r="E400" s="57"/>
      <c r="F400" s="57"/>
      <c r="G400" s="57"/>
      <c r="H400" s="57"/>
      <c r="I400" s="57"/>
      <c r="J400" s="57"/>
    </row>
    <row r="401" spans="1:10" ht="12.75">
      <c r="A401" s="57"/>
      <c r="B401" s="57"/>
      <c r="C401" s="57"/>
      <c r="D401" s="57"/>
      <c r="E401" s="57"/>
      <c r="F401" s="57"/>
      <c r="G401" s="57"/>
      <c r="H401" s="57"/>
      <c r="I401" s="57"/>
      <c r="J401" s="57"/>
    </row>
    <row r="402" spans="1:10" ht="12.75">
      <c r="A402" s="57"/>
      <c r="B402" s="57"/>
      <c r="C402" s="57"/>
      <c r="D402" s="57"/>
      <c r="E402" s="57"/>
      <c r="F402" s="57"/>
      <c r="G402" s="57"/>
      <c r="H402" s="57"/>
      <c r="I402" s="57"/>
      <c r="J402" s="57"/>
    </row>
    <row r="403" spans="1:10" ht="12.75">
      <c r="A403" s="57"/>
      <c r="B403" s="57"/>
      <c r="C403" s="57"/>
      <c r="D403" s="57"/>
      <c r="E403" s="57"/>
      <c r="F403" s="57"/>
      <c r="G403" s="57"/>
      <c r="H403" s="57"/>
      <c r="I403" s="57"/>
      <c r="J403" s="57"/>
    </row>
    <row r="404" spans="1:10" ht="12.75">
      <c r="A404" s="57"/>
      <c r="B404" s="57"/>
      <c r="C404" s="57"/>
      <c r="D404" s="57"/>
      <c r="E404" s="57"/>
      <c r="F404" s="57"/>
      <c r="G404" s="57"/>
      <c r="H404" s="57"/>
      <c r="I404" s="57"/>
      <c r="J404" s="57"/>
    </row>
    <row r="405" spans="1:10" ht="12.75">
      <c r="A405" s="57"/>
      <c r="B405" s="57"/>
      <c r="C405" s="57"/>
      <c r="D405" s="57"/>
      <c r="E405" s="57"/>
      <c r="F405" s="57"/>
      <c r="G405" s="57"/>
      <c r="H405" s="57"/>
      <c r="I405" s="57"/>
      <c r="J405" s="57"/>
    </row>
    <row r="406" spans="1:10" ht="12.75">
      <c r="A406" s="57"/>
      <c r="B406" s="57"/>
      <c r="C406" s="57"/>
      <c r="D406" s="57"/>
      <c r="E406" s="57"/>
      <c r="F406" s="57"/>
      <c r="G406" s="57"/>
      <c r="H406" s="57"/>
      <c r="I406" s="57"/>
      <c r="J406" s="57"/>
    </row>
    <row r="407" spans="1:10" ht="12.75">
      <c r="A407" s="57"/>
      <c r="B407" s="57"/>
      <c r="C407" s="57"/>
      <c r="D407" s="57"/>
      <c r="E407" s="57"/>
      <c r="F407" s="57"/>
      <c r="G407" s="57"/>
      <c r="H407" s="57"/>
      <c r="I407" s="57"/>
      <c r="J407" s="57"/>
    </row>
    <row r="408" spans="1:10" ht="12.75">
      <c r="A408" s="57"/>
      <c r="B408" s="57"/>
      <c r="C408" s="57"/>
      <c r="D408" s="57"/>
      <c r="E408" s="57"/>
      <c r="F408" s="57"/>
      <c r="G408" s="57"/>
      <c r="H408" s="57"/>
      <c r="I408" s="57"/>
      <c r="J408" s="57"/>
    </row>
    <row r="409" spans="1:10" ht="12.75">
      <c r="A409" s="57"/>
      <c r="B409" s="57"/>
      <c r="C409" s="57"/>
      <c r="D409" s="57"/>
      <c r="E409" s="57"/>
      <c r="F409" s="57"/>
      <c r="G409" s="57"/>
      <c r="H409" s="57"/>
      <c r="I409" s="57"/>
      <c r="J409" s="57"/>
    </row>
    <row r="410" spans="1:10" ht="12.75">
      <c r="A410" s="57"/>
      <c r="B410" s="57"/>
      <c r="C410" s="57"/>
      <c r="D410" s="57"/>
      <c r="E410" s="57"/>
      <c r="F410" s="57"/>
      <c r="G410" s="57"/>
      <c r="H410" s="57"/>
      <c r="I410" s="57"/>
      <c r="J410" s="57"/>
    </row>
    <row r="411" spans="1:10" ht="12.75">
      <c r="A411" s="57"/>
      <c r="B411" s="57"/>
      <c r="C411" s="57"/>
      <c r="D411" s="57"/>
      <c r="E411" s="57"/>
      <c r="F411" s="57"/>
      <c r="G411" s="57"/>
      <c r="H411" s="57"/>
      <c r="I411" s="57"/>
      <c r="J411" s="57"/>
    </row>
    <row r="412" spans="1:10" ht="12.75">
      <c r="A412" s="57"/>
      <c r="B412" s="57"/>
      <c r="C412" s="57"/>
      <c r="D412" s="57"/>
      <c r="E412" s="57"/>
      <c r="F412" s="57"/>
      <c r="G412" s="57"/>
      <c r="H412" s="57"/>
      <c r="I412" s="57"/>
      <c r="J412" s="57"/>
    </row>
    <row r="413" spans="1:10" ht="12.75">
      <c r="A413" s="57"/>
      <c r="B413" s="57"/>
      <c r="C413" s="57"/>
      <c r="D413" s="57"/>
      <c r="E413" s="57"/>
      <c r="F413" s="57"/>
      <c r="G413" s="57"/>
      <c r="H413" s="57"/>
      <c r="I413" s="57"/>
      <c r="J413" s="57"/>
    </row>
    <row r="414" spans="1:10" ht="12.75">
      <c r="A414" s="57"/>
      <c r="B414" s="57"/>
      <c r="C414" s="57"/>
      <c r="D414" s="57"/>
      <c r="E414" s="57"/>
      <c r="F414" s="57"/>
      <c r="G414" s="57"/>
      <c r="H414" s="57"/>
      <c r="I414" s="57"/>
      <c r="J414" s="57"/>
    </row>
    <row r="415" spans="1:10" ht="12.75">
      <c r="A415" s="57"/>
      <c r="B415" s="57"/>
      <c r="C415" s="57"/>
      <c r="D415" s="57"/>
      <c r="E415" s="57"/>
      <c r="F415" s="57"/>
      <c r="G415" s="57"/>
      <c r="H415" s="57"/>
      <c r="I415" s="57"/>
      <c r="J415" s="57"/>
    </row>
    <row r="416" spans="1:10" ht="12.75">
      <c r="A416" s="57"/>
      <c r="B416" s="57"/>
      <c r="C416" s="57"/>
      <c r="D416" s="57"/>
      <c r="E416" s="57"/>
      <c r="F416" s="57"/>
      <c r="G416" s="57"/>
      <c r="H416" s="57"/>
      <c r="I416" s="57"/>
      <c r="J416" s="57"/>
    </row>
    <row r="417" spans="1:10" ht="12.75">
      <c r="A417" s="57"/>
      <c r="B417" s="57"/>
      <c r="C417" s="57"/>
      <c r="D417" s="57"/>
      <c r="E417" s="57"/>
      <c r="F417" s="57"/>
      <c r="G417" s="57"/>
      <c r="H417" s="57"/>
      <c r="I417" s="57"/>
      <c r="J417" s="57"/>
    </row>
    <row r="418" spans="1:10" ht="12.75">
      <c r="A418" s="57"/>
      <c r="B418" s="57"/>
      <c r="C418" s="57"/>
      <c r="D418" s="57"/>
      <c r="E418" s="57"/>
      <c r="F418" s="57"/>
      <c r="G418" s="57"/>
      <c r="H418" s="57"/>
      <c r="I418" s="57"/>
      <c r="J418" s="57"/>
    </row>
    <row r="419" spans="1:10" ht="12.75">
      <c r="A419" s="57"/>
      <c r="B419" s="57"/>
      <c r="C419" s="57"/>
      <c r="D419" s="57"/>
      <c r="E419" s="57"/>
      <c r="F419" s="57"/>
      <c r="G419" s="57"/>
      <c r="H419" s="57"/>
      <c r="I419" s="57"/>
      <c r="J419" s="57"/>
    </row>
    <row r="420" spans="1:10" ht="12.75">
      <c r="A420" s="57"/>
      <c r="B420" s="57"/>
      <c r="C420" s="57"/>
      <c r="D420" s="57"/>
      <c r="E420" s="57"/>
      <c r="F420" s="57"/>
      <c r="G420" s="57"/>
      <c r="H420" s="57"/>
      <c r="I420" s="57"/>
      <c r="J420" s="57"/>
    </row>
    <row r="421" spans="1:10" ht="12.75">
      <c r="A421" s="57"/>
      <c r="B421" s="57"/>
      <c r="C421" s="57"/>
      <c r="D421" s="57"/>
      <c r="E421" s="57"/>
      <c r="F421" s="57"/>
      <c r="G421" s="57"/>
      <c r="H421" s="57"/>
      <c r="I421" s="57"/>
      <c r="J421" s="57"/>
    </row>
    <row r="422" spans="1:10" ht="12.75">
      <c r="A422" s="57"/>
      <c r="B422" s="57"/>
      <c r="C422" s="57"/>
      <c r="D422" s="57"/>
      <c r="E422" s="57"/>
      <c r="F422" s="57"/>
      <c r="G422" s="57"/>
      <c r="H422" s="57"/>
      <c r="I422" s="57"/>
      <c r="J422" s="57"/>
    </row>
    <row r="423" spans="1:10" ht="12.75">
      <c r="A423" s="57"/>
      <c r="B423" s="57"/>
      <c r="C423" s="57"/>
      <c r="D423" s="57"/>
      <c r="E423" s="57"/>
      <c r="F423" s="57"/>
      <c r="G423" s="57"/>
      <c r="H423" s="57"/>
      <c r="I423" s="57"/>
      <c r="J423" s="57"/>
    </row>
    <row r="424" spans="1:10" ht="12.75">
      <c r="A424" s="57"/>
      <c r="B424" s="57"/>
      <c r="C424" s="57"/>
      <c r="D424" s="57"/>
      <c r="E424" s="57"/>
      <c r="F424" s="57"/>
      <c r="G424" s="57"/>
      <c r="H424" s="57"/>
      <c r="I424" s="57"/>
      <c r="J424" s="57"/>
    </row>
    <row r="425" spans="1:10" ht="12.75">
      <c r="A425" s="57"/>
      <c r="B425" s="57"/>
      <c r="C425" s="57"/>
      <c r="D425" s="57"/>
      <c r="E425" s="57"/>
      <c r="F425" s="57"/>
      <c r="G425" s="57"/>
      <c r="H425" s="57"/>
      <c r="I425" s="57"/>
      <c r="J425" s="57"/>
    </row>
    <row r="426" spans="1:10" ht="12.75">
      <c r="A426" s="57"/>
      <c r="B426" s="57"/>
      <c r="C426" s="57"/>
      <c r="D426" s="57"/>
      <c r="E426" s="57"/>
      <c r="F426" s="57"/>
      <c r="G426" s="57"/>
      <c r="H426" s="57"/>
      <c r="I426" s="57"/>
      <c r="J426" s="57"/>
    </row>
    <row r="427" spans="1:10" ht="12.75">
      <c r="A427" s="57"/>
      <c r="B427" s="57"/>
      <c r="C427" s="57"/>
      <c r="D427" s="57"/>
      <c r="E427" s="57"/>
      <c r="F427" s="57"/>
      <c r="G427" s="57"/>
      <c r="H427" s="57"/>
      <c r="I427" s="57"/>
      <c r="J427" s="57"/>
    </row>
    <row r="428" spans="1:10" ht="12.75">
      <c r="A428" s="57"/>
      <c r="B428" s="57"/>
      <c r="C428" s="57"/>
      <c r="D428" s="57"/>
      <c r="E428" s="57"/>
      <c r="F428" s="57"/>
      <c r="G428" s="57"/>
      <c r="H428" s="57"/>
      <c r="I428" s="57"/>
      <c r="J428" s="57"/>
    </row>
    <row r="429" spans="1:10" ht="12.75">
      <c r="A429" s="57"/>
      <c r="B429" s="57"/>
      <c r="C429" s="57"/>
      <c r="D429" s="57"/>
      <c r="E429" s="57"/>
      <c r="F429" s="57"/>
      <c r="G429" s="57"/>
      <c r="H429" s="57"/>
      <c r="I429" s="57"/>
      <c r="J429" s="57"/>
    </row>
    <row r="430" spans="1:10" ht="12.75">
      <c r="A430" s="57"/>
      <c r="B430" s="57"/>
      <c r="C430" s="57"/>
      <c r="D430" s="57"/>
      <c r="E430" s="57"/>
      <c r="F430" s="57"/>
      <c r="G430" s="57"/>
      <c r="H430" s="57"/>
      <c r="I430" s="57"/>
      <c r="J430" s="57"/>
    </row>
    <row r="431" spans="1:10" ht="12.75">
      <c r="A431" s="57"/>
      <c r="B431" s="57"/>
      <c r="C431" s="57"/>
      <c r="D431" s="57"/>
      <c r="E431" s="57"/>
      <c r="F431" s="57"/>
      <c r="G431" s="57"/>
      <c r="H431" s="57"/>
      <c r="I431" s="57"/>
      <c r="J431" s="57"/>
    </row>
    <row r="432" spans="1:10" ht="12.75">
      <c r="A432" s="57"/>
      <c r="B432" s="57"/>
      <c r="C432" s="57"/>
      <c r="D432" s="57"/>
      <c r="E432" s="57"/>
      <c r="F432" s="57"/>
      <c r="G432" s="57"/>
      <c r="H432" s="57"/>
      <c r="I432" s="57"/>
      <c r="J432" s="57"/>
    </row>
    <row r="433" spans="1:10" ht="12.75">
      <c r="A433" s="57"/>
      <c r="B433" s="57"/>
      <c r="C433" s="57"/>
      <c r="D433" s="57"/>
      <c r="E433" s="57"/>
      <c r="F433" s="57"/>
      <c r="G433" s="57"/>
      <c r="H433" s="57"/>
      <c r="I433" s="57"/>
      <c r="J433" s="57"/>
    </row>
    <row r="434" spans="1:10" ht="12.75">
      <c r="A434" s="57"/>
      <c r="B434" s="57"/>
      <c r="C434" s="57"/>
      <c r="D434" s="57"/>
      <c r="E434" s="57"/>
      <c r="F434" s="57"/>
      <c r="G434" s="57"/>
      <c r="H434" s="57"/>
      <c r="I434" s="57"/>
      <c r="J434" s="57"/>
    </row>
    <row r="435" spans="1:10" ht="12.75">
      <c r="A435" s="57"/>
      <c r="B435" s="57"/>
      <c r="C435" s="57"/>
      <c r="D435" s="57"/>
      <c r="E435" s="57"/>
      <c r="F435" s="57"/>
      <c r="G435" s="57"/>
      <c r="H435" s="57"/>
      <c r="I435" s="57"/>
      <c r="J435" s="57"/>
    </row>
    <row r="436" spans="1:10" ht="12.75">
      <c r="A436" s="57"/>
      <c r="B436" s="57"/>
      <c r="C436" s="57"/>
      <c r="D436" s="57"/>
      <c r="E436" s="57"/>
      <c r="F436" s="57"/>
      <c r="G436" s="57"/>
      <c r="H436" s="57"/>
      <c r="I436" s="57"/>
      <c r="J436" s="57"/>
    </row>
    <row r="437" spans="1:10" ht="12.75">
      <c r="A437" s="57"/>
      <c r="B437" s="57"/>
      <c r="C437" s="57"/>
      <c r="D437" s="57"/>
      <c r="E437" s="57"/>
      <c r="F437" s="57"/>
      <c r="G437" s="57"/>
      <c r="H437" s="57"/>
      <c r="I437" s="57"/>
      <c r="J437" s="57"/>
    </row>
    <row r="438" spans="1:10" ht="12.75">
      <c r="A438" s="57"/>
      <c r="B438" s="57"/>
      <c r="C438" s="57"/>
      <c r="D438" s="57"/>
      <c r="E438" s="57"/>
      <c r="F438" s="57"/>
      <c r="G438" s="57"/>
      <c r="H438" s="57"/>
      <c r="I438" s="57"/>
      <c r="J438" s="57"/>
    </row>
    <row r="439" spans="1:10" ht="12.75">
      <c r="A439" s="57"/>
      <c r="B439" s="57"/>
      <c r="C439" s="57"/>
      <c r="D439" s="57"/>
      <c r="E439" s="57"/>
      <c r="F439" s="57"/>
      <c r="G439" s="57"/>
      <c r="H439" s="57"/>
      <c r="I439" s="57"/>
      <c r="J439" s="57"/>
    </row>
    <row r="440" spans="1:10" ht="12.75">
      <c r="A440" s="57"/>
      <c r="B440" s="57"/>
      <c r="C440" s="57"/>
      <c r="D440" s="57"/>
      <c r="E440" s="57"/>
      <c r="F440" s="57"/>
      <c r="G440" s="57"/>
      <c r="H440" s="57"/>
      <c r="I440" s="57"/>
      <c r="J440" s="57"/>
    </row>
    <row r="441" spans="1:10" ht="12.75">
      <c r="A441" s="57"/>
      <c r="B441" s="57"/>
      <c r="C441" s="57"/>
      <c r="D441" s="57"/>
      <c r="E441" s="57"/>
      <c r="F441" s="57"/>
      <c r="G441" s="57"/>
      <c r="H441" s="57"/>
      <c r="I441" s="57"/>
      <c r="J441" s="57"/>
    </row>
    <row r="442" spans="1:10" ht="12.75">
      <c r="A442" s="57"/>
      <c r="B442" s="57"/>
      <c r="C442" s="57"/>
      <c r="D442" s="57"/>
      <c r="E442" s="57"/>
      <c r="F442" s="57"/>
      <c r="G442" s="57"/>
      <c r="H442" s="57"/>
      <c r="I442" s="57"/>
      <c r="J442" s="57"/>
    </row>
    <row r="443" spans="1:10" ht="12.75">
      <c r="A443" s="57"/>
      <c r="B443" s="57"/>
      <c r="C443" s="57"/>
      <c r="D443" s="57"/>
      <c r="E443" s="57"/>
      <c r="F443" s="57"/>
      <c r="G443" s="57"/>
      <c r="H443" s="57"/>
      <c r="I443" s="57"/>
      <c r="J443" s="57"/>
    </row>
    <row r="444" spans="1:10" ht="12.75">
      <c r="A444" s="57"/>
      <c r="B444" s="57"/>
      <c r="C444" s="57"/>
      <c r="D444" s="57"/>
      <c r="E444" s="57"/>
      <c r="F444" s="57"/>
      <c r="G444" s="57"/>
      <c r="H444" s="57"/>
      <c r="I444" s="57"/>
      <c r="J444" s="57"/>
    </row>
    <row r="445" spans="1:10" ht="12.75">
      <c r="A445" s="57"/>
      <c r="B445" s="57"/>
      <c r="C445" s="57"/>
      <c r="D445" s="57"/>
      <c r="E445" s="57"/>
      <c r="F445" s="57"/>
      <c r="G445" s="57"/>
      <c r="H445" s="57"/>
      <c r="I445" s="57"/>
      <c r="J445" s="57"/>
    </row>
    <row r="446" spans="1:10" ht="12.75">
      <c r="A446" s="57"/>
      <c r="B446" s="57"/>
      <c r="C446" s="57"/>
      <c r="D446" s="57"/>
      <c r="E446" s="57"/>
      <c r="F446" s="57"/>
      <c r="G446" s="57"/>
      <c r="H446" s="57"/>
      <c r="I446" s="57"/>
      <c r="J446" s="57"/>
    </row>
    <row r="447" spans="1:10" ht="12.75">
      <c r="A447" s="57"/>
      <c r="B447" s="57"/>
      <c r="C447" s="57"/>
      <c r="D447" s="57"/>
      <c r="E447" s="57"/>
      <c r="F447" s="57"/>
      <c r="G447" s="57"/>
      <c r="H447" s="57"/>
      <c r="I447" s="57"/>
      <c r="J447" s="57"/>
    </row>
    <row r="448" spans="1:10" ht="12.75">
      <c r="A448" s="57"/>
      <c r="B448" s="57"/>
      <c r="C448" s="57"/>
      <c r="D448" s="57"/>
      <c r="E448" s="57"/>
      <c r="F448" s="57"/>
      <c r="G448" s="57"/>
      <c r="H448" s="57"/>
      <c r="I448" s="57"/>
      <c r="J448" s="57"/>
    </row>
    <row r="449" spans="1:10" ht="12.75">
      <c r="A449" s="57"/>
      <c r="B449" s="57"/>
      <c r="C449" s="57"/>
      <c r="D449" s="57"/>
      <c r="E449" s="57"/>
      <c r="F449" s="57"/>
      <c r="G449" s="57"/>
      <c r="H449" s="57"/>
      <c r="I449" s="57"/>
      <c r="J449" s="57"/>
    </row>
    <row r="450" spans="1:10" ht="12.75">
      <c r="A450" s="57"/>
      <c r="B450" s="57"/>
      <c r="C450" s="57"/>
      <c r="D450" s="57"/>
      <c r="E450" s="57"/>
      <c r="F450" s="57"/>
      <c r="G450" s="57"/>
      <c r="H450" s="57"/>
      <c r="I450" s="57"/>
      <c r="J450" s="57"/>
    </row>
    <row r="451" spans="1:10" ht="12.75">
      <c r="A451" s="57"/>
      <c r="B451" s="57"/>
      <c r="C451" s="57"/>
      <c r="D451" s="57"/>
      <c r="E451" s="57"/>
      <c r="F451" s="57"/>
      <c r="G451" s="57"/>
      <c r="H451" s="57"/>
      <c r="I451" s="57"/>
      <c r="J451" s="57"/>
    </row>
    <row r="452" spans="1:10" ht="12.75">
      <c r="A452" s="57"/>
      <c r="B452" s="57"/>
      <c r="C452" s="57"/>
      <c r="D452" s="57"/>
      <c r="E452" s="57"/>
      <c r="F452" s="57"/>
      <c r="G452" s="57"/>
      <c r="H452" s="57"/>
      <c r="I452" s="57"/>
      <c r="J452" s="57"/>
    </row>
    <row r="453" spans="1:10" ht="12.75">
      <c r="A453" s="57"/>
      <c r="B453" s="57"/>
      <c r="C453" s="57"/>
      <c r="D453" s="57"/>
      <c r="E453" s="57"/>
      <c r="F453" s="57"/>
      <c r="G453" s="57"/>
      <c r="H453" s="57"/>
      <c r="I453" s="57"/>
      <c r="J453" s="57"/>
    </row>
    <row r="454" spans="1:10" ht="12.75">
      <c r="A454" s="57"/>
      <c r="B454" s="57"/>
      <c r="C454" s="57"/>
      <c r="D454" s="57"/>
      <c r="E454" s="57"/>
      <c r="F454" s="57"/>
      <c r="G454" s="57"/>
      <c r="H454" s="57"/>
      <c r="I454" s="57"/>
      <c r="J454" s="57"/>
    </row>
    <row r="455" spans="1:10" ht="12.75">
      <c r="A455" s="57"/>
      <c r="B455" s="57"/>
      <c r="C455" s="57"/>
      <c r="D455" s="57"/>
      <c r="E455" s="57"/>
      <c r="F455" s="57"/>
      <c r="G455" s="57"/>
      <c r="H455" s="57"/>
      <c r="I455" s="57"/>
      <c r="J455" s="57"/>
    </row>
    <row r="456" spans="1:10" ht="12.75">
      <c r="A456" s="57"/>
      <c r="B456" s="57"/>
      <c r="C456" s="57"/>
      <c r="D456" s="57"/>
      <c r="E456" s="57"/>
      <c r="F456" s="57"/>
      <c r="G456" s="57"/>
      <c r="H456" s="57"/>
      <c r="I456" s="57"/>
      <c r="J456" s="57"/>
    </row>
    <row r="457" spans="1:10" ht="12.75">
      <c r="A457" s="57"/>
      <c r="B457" s="57"/>
      <c r="C457" s="57"/>
      <c r="D457" s="57"/>
      <c r="E457" s="57"/>
      <c r="F457" s="57"/>
      <c r="G457" s="57"/>
      <c r="H457" s="57"/>
      <c r="I457" s="57"/>
      <c r="J457" s="57"/>
    </row>
    <row r="458" spans="1:10" ht="12.75">
      <c r="A458" s="57"/>
      <c r="B458" s="57"/>
      <c r="C458" s="57"/>
      <c r="D458" s="57"/>
      <c r="E458" s="57"/>
      <c r="F458" s="57"/>
      <c r="G458" s="57"/>
      <c r="H458" s="57"/>
      <c r="I458" s="57"/>
      <c r="J458" s="57"/>
    </row>
    <row r="459" spans="1:10" ht="12.75">
      <c r="A459" s="57"/>
      <c r="B459" s="57"/>
      <c r="C459" s="57"/>
      <c r="D459" s="57"/>
      <c r="E459" s="57"/>
      <c r="F459" s="57"/>
      <c r="G459" s="57"/>
      <c r="H459" s="57"/>
      <c r="I459" s="57"/>
      <c r="J459" s="57"/>
    </row>
    <row r="460" spans="1:10" ht="12.75">
      <c r="A460" s="57"/>
      <c r="B460" s="57"/>
      <c r="C460" s="57"/>
      <c r="D460" s="57"/>
      <c r="E460" s="57"/>
      <c r="F460" s="57"/>
      <c r="G460" s="57"/>
      <c r="H460" s="57"/>
      <c r="I460" s="57"/>
      <c r="J460" s="57"/>
    </row>
    <row r="461" spans="1:10" ht="12.75">
      <c r="A461" s="57"/>
      <c r="B461" s="57"/>
      <c r="C461" s="57"/>
      <c r="D461" s="57"/>
      <c r="E461" s="57"/>
      <c r="F461" s="57"/>
      <c r="G461" s="57"/>
      <c r="H461" s="57"/>
      <c r="I461" s="57"/>
      <c r="J461" s="57"/>
    </row>
    <row r="462" spans="1:10" ht="12.75">
      <c r="A462" s="57"/>
      <c r="B462" s="57"/>
      <c r="C462" s="57"/>
      <c r="D462" s="57"/>
      <c r="E462" s="57"/>
      <c r="F462" s="57"/>
      <c r="G462" s="57"/>
      <c r="H462" s="57"/>
      <c r="I462" s="57"/>
      <c r="J462" s="57"/>
    </row>
    <row r="463" spans="1:10" ht="12.75">
      <c r="A463" s="57"/>
      <c r="B463" s="57"/>
      <c r="C463" s="57"/>
      <c r="D463" s="57"/>
      <c r="E463" s="57"/>
      <c r="F463" s="57"/>
      <c r="G463" s="57"/>
      <c r="H463" s="57"/>
      <c r="I463" s="57"/>
      <c r="J463" s="57"/>
    </row>
    <row r="464" spans="1:10" ht="12.75">
      <c r="A464" s="57"/>
      <c r="B464" s="57"/>
      <c r="C464" s="57"/>
      <c r="D464" s="57"/>
      <c r="E464" s="57"/>
      <c r="F464" s="57"/>
      <c r="G464" s="57"/>
      <c r="H464" s="57"/>
      <c r="I464" s="57"/>
      <c r="J464" s="57"/>
    </row>
    <row r="465" spans="1:10" ht="12.75">
      <c r="A465" s="57"/>
      <c r="B465" s="57"/>
      <c r="C465" s="57"/>
      <c r="D465" s="57"/>
      <c r="E465" s="57"/>
      <c r="F465" s="57"/>
      <c r="G465" s="57"/>
      <c r="H465" s="57"/>
      <c r="I465" s="57"/>
      <c r="J465" s="57"/>
    </row>
    <row r="466" spans="1:10" ht="12.75">
      <c r="A466" s="57"/>
      <c r="B466" s="57"/>
      <c r="C466" s="57"/>
      <c r="D466" s="57"/>
      <c r="E466" s="57"/>
      <c r="F466" s="57"/>
      <c r="G466" s="57"/>
      <c r="H466" s="57"/>
      <c r="I466" s="57"/>
      <c r="J466" s="57"/>
    </row>
    <row r="467" spans="1:10" ht="12.75">
      <c r="A467" s="57"/>
      <c r="B467" s="57"/>
      <c r="C467" s="57"/>
      <c r="D467" s="57"/>
      <c r="E467" s="57"/>
      <c r="F467" s="57"/>
      <c r="G467" s="57"/>
      <c r="H467" s="57"/>
      <c r="I467" s="57"/>
      <c r="J467" s="57"/>
    </row>
    <row r="468" spans="1:10" ht="12.75">
      <c r="A468" s="57"/>
      <c r="B468" s="57"/>
      <c r="C468" s="57"/>
      <c r="D468" s="57"/>
      <c r="E468" s="57"/>
      <c r="F468" s="57"/>
      <c r="G468" s="57"/>
      <c r="H468" s="57"/>
      <c r="I468" s="57"/>
      <c r="J468" s="57"/>
    </row>
    <row r="469" spans="1:10" ht="12.75">
      <c r="A469" s="57"/>
      <c r="B469" s="57"/>
      <c r="C469" s="57"/>
      <c r="D469" s="57"/>
      <c r="E469" s="57"/>
      <c r="F469" s="57"/>
      <c r="G469" s="57"/>
      <c r="H469" s="57"/>
      <c r="I469" s="57"/>
      <c r="J469" s="57"/>
    </row>
    <row r="470" spans="1:10" ht="12.75">
      <c r="A470" s="57"/>
      <c r="B470" s="57"/>
      <c r="C470" s="57"/>
      <c r="D470" s="57"/>
      <c r="E470" s="57"/>
      <c r="F470" s="57"/>
      <c r="G470" s="57"/>
      <c r="H470" s="57"/>
      <c r="I470" s="57"/>
      <c r="J470" s="57"/>
    </row>
    <row r="471" spans="1:10" ht="12.75">
      <c r="A471" s="57"/>
      <c r="B471" s="57"/>
      <c r="C471" s="57"/>
      <c r="D471" s="57"/>
      <c r="E471" s="57"/>
      <c r="F471" s="57"/>
      <c r="G471" s="57"/>
      <c r="H471" s="57"/>
      <c r="I471" s="57"/>
      <c r="J471" s="57"/>
    </row>
    <row r="472" spans="1:10" ht="12.75">
      <c r="A472" s="57"/>
      <c r="B472" s="57"/>
      <c r="C472" s="57"/>
      <c r="D472" s="57"/>
      <c r="E472" s="57"/>
      <c r="F472" s="57"/>
      <c r="G472" s="57"/>
      <c r="H472" s="57"/>
      <c r="I472" s="57"/>
      <c r="J472" s="57"/>
    </row>
    <row r="473" spans="1:10" ht="12.75">
      <c r="A473" s="57"/>
      <c r="B473" s="57"/>
      <c r="C473" s="57"/>
      <c r="D473" s="57"/>
      <c r="E473" s="57"/>
      <c r="F473" s="57"/>
      <c r="G473" s="57"/>
      <c r="H473" s="57"/>
      <c r="I473" s="57"/>
      <c r="J473" s="57"/>
    </row>
    <row r="474" spans="1:10" ht="12.75">
      <c r="A474" s="57"/>
      <c r="B474" s="57"/>
      <c r="C474" s="57"/>
      <c r="D474" s="57"/>
      <c r="E474" s="57"/>
      <c r="F474" s="57"/>
      <c r="G474" s="57"/>
      <c r="H474" s="57"/>
      <c r="I474" s="57"/>
      <c r="J474" s="57"/>
    </row>
    <row r="475" spans="1:10" ht="12.75">
      <c r="A475" s="57"/>
      <c r="B475" s="57"/>
      <c r="C475" s="57"/>
      <c r="D475" s="57"/>
      <c r="E475" s="57"/>
      <c r="F475" s="57"/>
      <c r="G475" s="57"/>
      <c r="H475" s="57"/>
      <c r="I475" s="57"/>
      <c r="J475" s="57"/>
    </row>
    <row r="476" spans="1:10" ht="12.75">
      <c r="A476" s="57"/>
      <c r="B476" s="57"/>
      <c r="C476" s="57"/>
      <c r="D476" s="57"/>
      <c r="E476" s="57"/>
      <c r="F476" s="57"/>
      <c r="G476" s="57"/>
      <c r="H476" s="57"/>
      <c r="I476" s="57"/>
      <c r="J476" s="57"/>
    </row>
    <row r="477" spans="1:10" ht="12.75">
      <c r="A477" s="57"/>
      <c r="B477" s="57"/>
      <c r="C477" s="57"/>
      <c r="D477" s="57"/>
      <c r="E477" s="57"/>
      <c r="F477" s="57"/>
      <c r="G477" s="57"/>
      <c r="H477" s="57"/>
      <c r="I477" s="57"/>
      <c r="J477" s="57"/>
    </row>
    <row r="478" spans="1:10" ht="12.75">
      <c r="A478" s="57"/>
      <c r="B478" s="57"/>
      <c r="C478" s="57"/>
      <c r="D478" s="57"/>
      <c r="E478" s="57"/>
      <c r="F478" s="57"/>
      <c r="G478" s="57"/>
      <c r="H478" s="57"/>
      <c r="I478" s="57"/>
      <c r="J478" s="57"/>
    </row>
    <row r="479" spans="1:10" ht="12.75">
      <c r="A479" s="57"/>
      <c r="B479" s="57"/>
      <c r="C479" s="57"/>
      <c r="D479" s="57"/>
      <c r="E479" s="57"/>
      <c r="F479" s="57"/>
      <c r="G479" s="57"/>
      <c r="H479" s="57"/>
      <c r="I479" s="57"/>
      <c r="J479" s="57"/>
    </row>
    <row r="480" spans="1:10" ht="12.75">
      <c r="A480" s="57"/>
      <c r="B480" s="57"/>
      <c r="C480" s="57"/>
      <c r="D480" s="57"/>
      <c r="E480" s="57"/>
      <c r="F480" s="57"/>
      <c r="G480" s="57"/>
      <c r="H480" s="57"/>
      <c r="I480" s="57"/>
      <c r="J480" s="57"/>
    </row>
    <row r="481" spans="1:10" ht="12.75">
      <c r="A481" s="57"/>
      <c r="B481" s="57"/>
      <c r="C481" s="57"/>
      <c r="D481" s="57"/>
      <c r="E481" s="57"/>
      <c r="F481" s="57"/>
      <c r="G481" s="57"/>
      <c r="H481" s="57"/>
      <c r="I481" s="57"/>
      <c r="J481" s="57"/>
    </row>
    <row r="482" spans="1:10" ht="12.75">
      <c r="A482" s="57"/>
      <c r="B482" s="57"/>
      <c r="C482" s="57"/>
      <c r="D482" s="57"/>
      <c r="E482" s="57"/>
      <c r="F482" s="57"/>
      <c r="G482" s="57"/>
      <c r="H482" s="57"/>
      <c r="I482" s="57"/>
      <c r="J482" s="57"/>
    </row>
    <row r="483" spans="1:10" ht="12.75">
      <c r="A483" s="57"/>
      <c r="B483" s="57"/>
      <c r="C483" s="57"/>
      <c r="D483" s="57"/>
      <c r="E483" s="57"/>
      <c r="F483" s="57"/>
      <c r="G483" s="57"/>
      <c r="H483" s="57"/>
      <c r="I483" s="57"/>
      <c r="J483" s="57"/>
    </row>
    <row r="484" spans="1:10" ht="12.75">
      <c r="A484" s="57"/>
      <c r="B484" s="57"/>
      <c r="C484" s="57"/>
      <c r="D484" s="57"/>
      <c r="E484" s="57"/>
      <c r="F484" s="57"/>
      <c r="G484" s="57"/>
      <c r="H484" s="57"/>
      <c r="I484" s="57"/>
      <c r="J484" s="57"/>
    </row>
    <row r="485" spans="1:10" ht="12.75">
      <c r="A485" s="57"/>
      <c r="B485" s="57"/>
      <c r="C485" s="57"/>
      <c r="D485" s="57"/>
      <c r="E485" s="57"/>
      <c r="F485" s="57"/>
      <c r="G485" s="57"/>
      <c r="H485" s="57"/>
      <c r="I485" s="57"/>
      <c r="J485" s="57"/>
    </row>
    <row r="486" spans="1:10" ht="12.75">
      <c r="A486" s="57"/>
      <c r="B486" s="57"/>
      <c r="C486" s="57"/>
      <c r="D486" s="57"/>
      <c r="E486" s="57"/>
      <c r="F486" s="57"/>
      <c r="G486" s="57"/>
      <c r="H486" s="57"/>
      <c r="I486" s="57"/>
      <c r="J486" s="57"/>
    </row>
    <row r="487" spans="1:10" ht="12.75">
      <c r="A487" s="57"/>
      <c r="B487" s="57"/>
      <c r="C487" s="57"/>
      <c r="D487" s="57"/>
      <c r="E487" s="57"/>
      <c r="F487" s="57"/>
      <c r="G487" s="57"/>
      <c r="H487" s="57"/>
      <c r="I487" s="57"/>
      <c r="J487" s="57"/>
    </row>
    <row r="488" spans="1:10" ht="12.75">
      <c r="A488" s="57"/>
      <c r="B488" s="57"/>
      <c r="C488" s="57"/>
      <c r="D488" s="57"/>
      <c r="E488" s="57"/>
      <c r="F488" s="57"/>
      <c r="G488" s="57"/>
      <c r="H488" s="57"/>
      <c r="I488" s="57"/>
      <c r="J488" s="57"/>
    </row>
    <row r="489" spans="1:10" ht="12.75">
      <c r="A489" s="57"/>
      <c r="B489" s="57"/>
      <c r="C489" s="57"/>
      <c r="D489" s="57"/>
      <c r="E489" s="57"/>
      <c r="F489" s="57"/>
      <c r="G489" s="57"/>
      <c r="H489" s="57"/>
      <c r="I489" s="57"/>
      <c r="J489" s="57"/>
    </row>
    <row r="490" spans="1:10" ht="12.75">
      <c r="A490" s="57"/>
      <c r="B490" s="57"/>
      <c r="C490" s="57"/>
      <c r="D490" s="57"/>
      <c r="E490" s="57"/>
      <c r="F490" s="57"/>
      <c r="G490" s="57"/>
      <c r="H490" s="57"/>
      <c r="I490" s="57"/>
      <c r="J490" s="57"/>
    </row>
    <row r="491" spans="1:10" ht="12.75">
      <c r="A491" s="57"/>
      <c r="B491" s="57"/>
      <c r="C491" s="57"/>
      <c r="D491" s="57"/>
      <c r="E491" s="57"/>
      <c r="F491" s="57"/>
      <c r="G491" s="57"/>
      <c r="H491" s="57"/>
      <c r="I491" s="57"/>
      <c r="J491" s="57"/>
    </row>
    <row r="492" spans="1:10" ht="12.75">
      <c r="A492" s="57"/>
      <c r="B492" s="57"/>
      <c r="C492" s="57"/>
      <c r="D492" s="57"/>
      <c r="E492" s="57"/>
      <c r="F492" s="57"/>
      <c r="G492" s="57"/>
      <c r="H492" s="57"/>
      <c r="I492" s="57"/>
      <c r="J492" s="57"/>
    </row>
    <row r="493" spans="1:10" ht="12.75">
      <c r="A493" s="57"/>
      <c r="B493" s="57"/>
      <c r="C493" s="57"/>
      <c r="D493" s="57"/>
      <c r="E493" s="57"/>
      <c r="F493" s="57"/>
      <c r="G493" s="57"/>
      <c r="H493" s="57"/>
      <c r="I493" s="57"/>
      <c r="J493" s="57"/>
    </row>
    <row r="494" spans="1:10" ht="12.75">
      <c r="A494" s="57"/>
      <c r="B494" s="57"/>
      <c r="C494" s="57"/>
      <c r="D494" s="57"/>
      <c r="E494" s="57"/>
      <c r="F494" s="57"/>
      <c r="G494" s="57"/>
      <c r="H494" s="57"/>
      <c r="I494" s="57"/>
      <c r="J494" s="57"/>
    </row>
    <row r="495" spans="1:10" ht="12.75">
      <c r="A495" s="57"/>
      <c r="B495" s="57"/>
      <c r="C495" s="57"/>
      <c r="D495" s="57"/>
      <c r="E495" s="57"/>
      <c r="F495" s="57"/>
      <c r="G495" s="57"/>
      <c r="H495" s="57"/>
      <c r="I495" s="57"/>
      <c r="J495" s="57"/>
    </row>
    <row r="496" spans="1:10" ht="12.75">
      <c r="A496" s="57"/>
      <c r="B496" s="57"/>
      <c r="C496" s="57"/>
      <c r="D496" s="57"/>
      <c r="E496" s="57"/>
      <c r="F496" s="57"/>
      <c r="G496" s="57"/>
      <c r="H496" s="57"/>
      <c r="I496" s="57"/>
      <c r="J496" s="57"/>
    </row>
    <row r="497" spans="1:10" ht="12.75">
      <c r="A497" s="57"/>
      <c r="B497" s="57"/>
      <c r="C497" s="57"/>
      <c r="D497" s="57"/>
      <c r="E497" s="57"/>
      <c r="F497" s="57"/>
      <c r="G497" s="57"/>
      <c r="H497" s="57"/>
      <c r="I497" s="57"/>
      <c r="J497" s="57"/>
    </row>
    <row r="498" spans="1:10" ht="12.75">
      <c r="A498" s="57"/>
      <c r="B498" s="57"/>
      <c r="C498" s="57"/>
      <c r="D498" s="57"/>
      <c r="E498" s="57"/>
      <c r="F498" s="57"/>
      <c r="G498" s="57"/>
      <c r="H498" s="57"/>
      <c r="I498" s="57"/>
      <c r="J498" s="57"/>
    </row>
    <row r="499" spans="1:10" ht="12.75">
      <c r="A499" s="57"/>
      <c r="B499" s="57"/>
      <c r="C499" s="57"/>
      <c r="D499" s="57"/>
      <c r="E499" s="57"/>
      <c r="F499" s="57"/>
      <c r="G499" s="57"/>
      <c r="H499" s="57"/>
      <c r="I499" s="57"/>
      <c r="J499" s="57"/>
    </row>
    <row r="500" spans="1:10" ht="12.75">
      <c r="A500" s="57"/>
      <c r="B500" s="57"/>
      <c r="C500" s="57"/>
      <c r="D500" s="57"/>
      <c r="E500" s="57"/>
      <c r="F500" s="57"/>
      <c r="G500" s="57"/>
      <c r="H500" s="57"/>
      <c r="I500" s="57"/>
      <c r="J500" s="57"/>
    </row>
    <row r="501" spans="1:10" ht="12.75">
      <c r="A501" s="57"/>
      <c r="B501" s="57"/>
      <c r="C501" s="57"/>
      <c r="D501" s="57"/>
      <c r="E501" s="57"/>
      <c r="F501" s="57"/>
      <c r="G501" s="57"/>
      <c r="H501" s="57"/>
      <c r="I501" s="57"/>
      <c r="J501" s="57"/>
    </row>
    <row r="502" spans="1:10" ht="12.75">
      <c r="A502" s="57"/>
      <c r="B502" s="57"/>
      <c r="C502" s="57"/>
      <c r="D502" s="57"/>
      <c r="E502" s="57"/>
      <c r="F502" s="57"/>
      <c r="G502" s="57"/>
      <c r="H502" s="57"/>
      <c r="I502" s="57"/>
      <c r="J502" s="57"/>
    </row>
    <row r="503" spans="1:10" ht="12.75">
      <c r="A503" s="57"/>
      <c r="B503" s="57"/>
      <c r="C503" s="57"/>
      <c r="D503" s="57"/>
      <c r="E503" s="57"/>
      <c r="F503" s="57"/>
      <c r="G503" s="57"/>
      <c r="H503" s="57"/>
      <c r="I503" s="57"/>
      <c r="J503" s="57"/>
    </row>
    <row r="504" spans="1:10" ht="12.75">
      <c r="A504" s="57"/>
      <c r="B504" s="57"/>
      <c r="C504" s="57"/>
      <c r="D504" s="57"/>
      <c r="E504" s="57"/>
      <c r="F504" s="57"/>
      <c r="G504" s="57"/>
      <c r="H504" s="57"/>
      <c r="I504" s="57"/>
      <c r="J504" s="57"/>
    </row>
    <row r="505" spans="1:10" ht="12.75">
      <c r="A505" s="57"/>
      <c r="B505" s="57"/>
      <c r="C505" s="57"/>
      <c r="D505" s="57"/>
      <c r="E505" s="57"/>
      <c r="F505" s="57"/>
      <c r="G505" s="57"/>
      <c r="H505" s="57"/>
      <c r="I505" s="57"/>
      <c r="J505" s="57"/>
    </row>
    <row r="506" spans="1:10" ht="12.75">
      <c r="A506" s="57"/>
      <c r="B506" s="57"/>
      <c r="C506" s="57"/>
      <c r="D506" s="57"/>
      <c r="E506" s="57"/>
      <c r="F506" s="57"/>
      <c r="G506" s="57"/>
      <c r="H506" s="57"/>
      <c r="I506" s="57"/>
      <c r="J506" s="57"/>
    </row>
    <row r="507" spans="1:10" ht="12.75">
      <c r="A507" s="57"/>
      <c r="B507" s="57"/>
      <c r="C507" s="57"/>
      <c r="D507" s="57"/>
      <c r="E507" s="57"/>
      <c r="F507" s="57"/>
      <c r="G507" s="57"/>
      <c r="H507" s="57"/>
      <c r="I507" s="57"/>
      <c r="J507" s="57"/>
    </row>
    <row r="508" spans="1:10" ht="12.75">
      <c r="A508" s="57"/>
      <c r="B508" s="57"/>
      <c r="C508" s="57"/>
      <c r="D508" s="57"/>
      <c r="E508" s="57"/>
      <c r="F508" s="57"/>
      <c r="G508" s="57"/>
      <c r="H508" s="57"/>
      <c r="I508" s="57"/>
      <c r="J508" s="57"/>
    </row>
    <row r="509" spans="1:10" ht="12.75">
      <c r="A509" s="57"/>
      <c r="B509" s="57"/>
      <c r="C509" s="57"/>
      <c r="D509" s="57"/>
      <c r="E509" s="57"/>
      <c r="F509" s="57"/>
      <c r="G509" s="57"/>
      <c r="H509" s="57"/>
      <c r="I509" s="57"/>
      <c r="J509" s="57"/>
    </row>
    <row r="510" spans="1:10" ht="12.75">
      <c r="A510" s="57"/>
      <c r="B510" s="57"/>
      <c r="C510" s="57"/>
      <c r="D510" s="57"/>
      <c r="E510" s="57"/>
      <c r="F510" s="57"/>
      <c r="G510" s="57"/>
      <c r="H510" s="57"/>
      <c r="I510" s="57"/>
      <c r="J510" s="57"/>
    </row>
    <row r="511" spans="1:10" ht="12.75">
      <c r="A511" s="57"/>
      <c r="B511" s="57"/>
      <c r="C511" s="57"/>
      <c r="D511" s="57"/>
      <c r="E511" s="57"/>
      <c r="F511" s="57"/>
      <c r="G511" s="57"/>
      <c r="H511" s="57"/>
      <c r="I511" s="57"/>
      <c r="J511" s="57"/>
    </row>
    <row r="512" spans="1:10" ht="12.75">
      <c r="A512" s="57"/>
      <c r="B512" s="57"/>
      <c r="C512" s="57"/>
      <c r="D512" s="57"/>
      <c r="E512" s="57"/>
      <c r="F512" s="57"/>
      <c r="G512" s="57"/>
      <c r="H512" s="57"/>
      <c r="I512" s="57"/>
      <c r="J512" s="57"/>
    </row>
    <row r="513" spans="1:10" ht="12.75">
      <c r="A513" s="57"/>
      <c r="B513" s="57"/>
      <c r="C513" s="57"/>
      <c r="D513" s="57"/>
      <c r="E513" s="57"/>
      <c r="F513" s="57"/>
      <c r="G513" s="57"/>
      <c r="H513" s="57"/>
      <c r="I513" s="57"/>
      <c r="J513" s="57"/>
    </row>
    <row r="514" spans="1:10" ht="12.75">
      <c r="A514" s="57"/>
      <c r="B514" s="57"/>
      <c r="C514" s="57"/>
      <c r="D514" s="57"/>
      <c r="E514" s="57"/>
      <c r="F514" s="57"/>
      <c r="G514" s="57"/>
      <c r="H514" s="57"/>
      <c r="I514" s="57"/>
      <c r="J514" s="57"/>
    </row>
    <row r="515" spans="1:10" ht="12.75">
      <c r="A515" s="57"/>
      <c r="B515" s="57"/>
      <c r="C515" s="57"/>
      <c r="D515" s="57"/>
      <c r="E515" s="57"/>
      <c r="F515" s="57"/>
      <c r="G515" s="57"/>
      <c r="H515" s="57"/>
      <c r="I515" s="57"/>
      <c r="J515" s="57"/>
    </row>
    <row r="516" spans="1:10" ht="12.75">
      <c r="A516" s="57"/>
      <c r="B516" s="57"/>
      <c r="C516" s="57"/>
      <c r="D516" s="57"/>
      <c r="E516" s="57"/>
      <c r="F516" s="57"/>
      <c r="G516" s="57"/>
      <c r="H516" s="57"/>
      <c r="I516" s="57"/>
      <c r="J516" s="57"/>
    </row>
    <row r="517" spans="1:10" ht="12.75">
      <c r="A517" s="57"/>
      <c r="B517" s="57"/>
      <c r="C517" s="57"/>
      <c r="D517" s="57"/>
      <c r="E517" s="57"/>
      <c r="F517" s="57"/>
      <c r="G517" s="57"/>
      <c r="H517" s="57"/>
      <c r="I517" s="57"/>
      <c r="J517" s="57"/>
    </row>
    <row r="518" spans="1:10" ht="12.75">
      <c r="A518" s="57"/>
      <c r="B518" s="57"/>
      <c r="C518" s="57"/>
      <c r="D518" s="57"/>
      <c r="E518" s="57"/>
      <c r="F518" s="57"/>
      <c r="G518" s="57"/>
      <c r="H518" s="57"/>
      <c r="I518" s="57"/>
      <c r="J518" s="57"/>
    </row>
    <row r="519" spans="1:10" ht="12.75">
      <c r="A519" s="57"/>
      <c r="B519" s="57"/>
      <c r="C519" s="57"/>
      <c r="D519" s="57"/>
      <c r="E519" s="57"/>
      <c r="F519" s="57"/>
      <c r="G519" s="57"/>
      <c r="H519" s="57"/>
      <c r="I519" s="57"/>
      <c r="J519" s="57"/>
    </row>
    <row r="520" spans="1:10" ht="12.75">
      <c r="A520" s="57"/>
      <c r="B520" s="57"/>
      <c r="C520" s="57"/>
      <c r="D520" s="57"/>
      <c r="E520" s="57"/>
      <c r="F520" s="57"/>
      <c r="G520" s="57"/>
      <c r="H520" s="57"/>
      <c r="I520" s="57"/>
      <c r="J520" s="57"/>
    </row>
    <row r="521" spans="1:10" ht="12.75">
      <c r="A521" s="57"/>
      <c r="B521" s="57"/>
      <c r="C521" s="57"/>
      <c r="D521" s="57"/>
      <c r="E521" s="57"/>
      <c r="F521" s="57"/>
      <c r="G521" s="57"/>
      <c r="H521" s="57"/>
      <c r="I521" s="57"/>
      <c r="J521" s="57"/>
    </row>
    <row r="522" spans="1:10" ht="12.75">
      <c r="A522" s="57"/>
      <c r="B522" s="57"/>
      <c r="C522" s="57"/>
      <c r="D522" s="57"/>
      <c r="E522" s="57"/>
      <c r="F522" s="57"/>
      <c r="G522" s="57"/>
      <c r="H522" s="57"/>
      <c r="I522" s="57"/>
      <c r="J522" s="57"/>
    </row>
    <row r="523" spans="1:10" ht="12.75">
      <c r="A523" s="57"/>
      <c r="B523" s="57"/>
      <c r="C523" s="57"/>
      <c r="D523" s="57"/>
      <c r="E523" s="57"/>
      <c r="F523" s="57"/>
      <c r="G523" s="57"/>
      <c r="H523" s="57"/>
      <c r="I523" s="57"/>
      <c r="J523" s="57"/>
    </row>
    <row r="524" spans="1:10" ht="12.75">
      <c r="A524" s="57"/>
      <c r="B524" s="57"/>
      <c r="C524" s="57"/>
      <c r="D524" s="57"/>
      <c r="E524" s="57"/>
      <c r="F524" s="57"/>
      <c r="G524" s="57"/>
      <c r="H524" s="57"/>
      <c r="I524" s="57"/>
      <c r="J524" s="57"/>
    </row>
    <row r="525" spans="1:10" ht="12.75">
      <c r="A525" s="57"/>
      <c r="B525" s="57"/>
      <c r="C525" s="57"/>
      <c r="D525" s="57"/>
      <c r="E525" s="57"/>
      <c r="F525" s="57"/>
      <c r="G525" s="57"/>
      <c r="H525" s="57"/>
      <c r="I525" s="57"/>
      <c r="J525" s="57"/>
    </row>
    <row r="526" spans="1:10" ht="12.75">
      <c r="A526" s="57"/>
      <c r="B526" s="57"/>
      <c r="C526" s="57"/>
      <c r="D526" s="57"/>
      <c r="E526" s="57"/>
      <c r="F526" s="57"/>
      <c r="G526" s="57"/>
      <c r="H526" s="57"/>
      <c r="I526" s="57"/>
      <c r="J526" s="57"/>
    </row>
    <row r="527" spans="1:10" ht="12.75">
      <c r="A527" s="57"/>
      <c r="B527" s="57"/>
      <c r="C527" s="57"/>
      <c r="D527" s="57"/>
      <c r="E527" s="57"/>
      <c r="F527" s="57"/>
      <c r="G527" s="57"/>
      <c r="H527" s="57"/>
      <c r="I527" s="57"/>
      <c r="J527" s="57"/>
    </row>
    <row r="528" spans="1:10" ht="12.75">
      <c r="A528" s="57"/>
      <c r="B528" s="57"/>
      <c r="C528" s="57"/>
      <c r="D528" s="57"/>
      <c r="E528" s="57"/>
      <c r="F528" s="57"/>
      <c r="G528" s="57"/>
      <c r="H528" s="57"/>
      <c r="I528" s="57"/>
      <c r="J528" s="57"/>
    </row>
    <row r="529" spans="1:10" ht="12.75">
      <c r="A529" s="57"/>
      <c r="B529" s="57"/>
      <c r="C529" s="57"/>
      <c r="D529" s="57"/>
      <c r="E529" s="57"/>
      <c r="F529" s="57"/>
      <c r="G529" s="57"/>
      <c r="H529" s="57"/>
      <c r="I529" s="57"/>
      <c r="J529" s="57"/>
    </row>
    <row r="530" spans="1:10" ht="12.75">
      <c r="A530" s="57"/>
      <c r="B530" s="57"/>
      <c r="C530" s="57"/>
      <c r="D530" s="57"/>
      <c r="E530" s="57"/>
      <c r="F530" s="57"/>
      <c r="G530" s="57"/>
      <c r="H530" s="57"/>
      <c r="I530" s="57"/>
      <c r="J530" s="57"/>
    </row>
    <row r="531" spans="1:10" ht="12.75">
      <c r="A531" s="57"/>
      <c r="B531" s="57"/>
      <c r="C531" s="57"/>
      <c r="D531" s="57"/>
      <c r="E531" s="57"/>
      <c r="F531" s="57"/>
      <c r="G531" s="57"/>
      <c r="H531" s="57"/>
      <c r="I531" s="57"/>
      <c r="J531" s="57"/>
    </row>
    <row r="532" spans="1:10" ht="12.75">
      <c r="A532" s="57"/>
      <c r="B532" s="57"/>
      <c r="C532" s="57"/>
      <c r="D532" s="57"/>
      <c r="E532" s="57"/>
      <c r="F532" s="57"/>
      <c r="G532" s="57"/>
      <c r="H532" s="57"/>
      <c r="I532" s="57"/>
      <c r="J532" s="57"/>
    </row>
    <row r="533" spans="1:10" ht="12.75">
      <c r="A533" s="57"/>
      <c r="B533" s="57"/>
      <c r="C533" s="57"/>
      <c r="D533" s="57"/>
      <c r="E533" s="57"/>
      <c r="F533" s="57"/>
      <c r="G533" s="57"/>
      <c r="H533" s="57"/>
      <c r="I533" s="57"/>
      <c r="J533" s="57"/>
    </row>
    <row r="534" spans="1:10" ht="12.75">
      <c r="A534" s="57"/>
      <c r="B534" s="57"/>
      <c r="C534" s="57"/>
      <c r="D534" s="57"/>
      <c r="E534" s="57"/>
      <c r="F534" s="57"/>
      <c r="G534" s="57"/>
      <c r="H534" s="57"/>
      <c r="I534" s="57"/>
      <c r="J534" s="57"/>
    </row>
    <row r="535" spans="1:10" ht="12.75">
      <c r="A535" s="57"/>
      <c r="B535" s="57"/>
      <c r="C535" s="57"/>
      <c r="D535" s="57"/>
      <c r="E535" s="57"/>
      <c r="F535" s="57"/>
      <c r="G535" s="57"/>
      <c r="H535" s="57"/>
      <c r="I535" s="57"/>
      <c r="J535" s="57"/>
    </row>
    <row r="536" spans="1:10" ht="12.75">
      <c r="A536" s="57"/>
      <c r="B536" s="57"/>
      <c r="C536" s="57"/>
      <c r="D536" s="57"/>
      <c r="E536" s="57"/>
      <c r="F536" s="57"/>
      <c r="G536" s="57"/>
      <c r="H536" s="57"/>
      <c r="I536" s="57"/>
      <c r="J536" s="57"/>
    </row>
    <row r="537" spans="1:10" ht="12.75">
      <c r="A537" s="57"/>
      <c r="B537" s="57"/>
      <c r="C537" s="57"/>
      <c r="D537" s="57"/>
      <c r="E537" s="57"/>
      <c r="F537" s="57"/>
      <c r="G537" s="57"/>
      <c r="H537" s="57"/>
      <c r="I537" s="57"/>
      <c r="J537" s="57"/>
    </row>
    <row r="538" spans="1:10" ht="12.75">
      <c r="A538" s="57"/>
      <c r="B538" s="57"/>
      <c r="C538" s="57"/>
      <c r="D538" s="57"/>
      <c r="E538" s="57"/>
      <c r="F538" s="57"/>
      <c r="G538" s="57"/>
      <c r="H538" s="57"/>
      <c r="I538" s="57"/>
      <c r="J538" s="57"/>
    </row>
    <row r="539" spans="1:10" ht="12.75">
      <c r="A539" s="57"/>
      <c r="B539" s="57"/>
      <c r="C539" s="57"/>
      <c r="D539" s="57"/>
      <c r="E539" s="57"/>
      <c r="F539" s="57"/>
      <c r="G539" s="57"/>
      <c r="H539" s="57"/>
      <c r="I539" s="57"/>
      <c r="J539" s="57"/>
    </row>
    <row r="540" spans="1:10" ht="12.75">
      <c r="A540" s="57"/>
      <c r="B540" s="57"/>
      <c r="C540" s="57"/>
      <c r="D540" s="57"/>
      <c r="E540" s="57"/>
      <c r="F540" s="57"/>
      <c r="G540" s="57"/>
      <c r="H540" s="57"/>
      <c r="I540" s="57"/>
      <c r="J540" s="57"/>
    </row>
    <row r="541" spans="1:10" ht="12.75">
      <c r="A541" s="57"/>
      <c r="B541" s="57"/>
      <c r="C541" s="57"/>
      <c r="D541" s="57"/>
      <c r="E541" s="57"/>
      <c r="F541" s="57"/>
      <c r="G541" s="57"/>
      <c r="H541" s="57"/>
      <c r="I541" s="57"/>
      <c r="J541" s="57"/>
    </row>
    <row r="542" spans="1:10" ht="12.75">
      <c r="A542" s="57"/>
      <c r="B542" s="57"/>
      <c r="C542" s="57"/>
      <c r="D542" s="57"/>
      <c r="E542" s="57"/>
      <c r="F542" s="57"/>
      <c r="G542" s="57"/>
      <c r="H542" s="57"/>
      <c r="I542" s="57"/>
      <c r="J542" s="57"/>
    </row>
    <row r="543" spans="1:10" ht="12.75">
      <c r="A543" s="57"/>
      <c r="B543" s="57"/>
      <c r="C543" s="57"/>
      <c r="D543" s="57"/>
      <c r="E543" s="57"/>
      <c r="F543" s="57"/>
      <c r="G543" s="57"/>
      <c r="H543" s="57"/>
      <c r="I543" s="57"/>
      <c r="J543" s="57"/>
    </row>
    <row r="544" spans="1:10" ht="12.75">
      <c r="A544" s="57"/>
      <c r="B544" s="57"/>
      <c r="C544" s="57"/>
      <c r="D544" s="57"/>
      <c r="E544" s="57"/>
      <c r="F544" s="57"/>
      <c r="G544" s="57"/>
      <c r="H544" s="57"/>
      <c r="I544" s="57"/>
      <c r="J544" s="57"/>
    </row>
    <row r="545" spans="1:10" ht="12.75">
      <c r="A545" s="57"/>
      <c r="B545" s="57"/>
      <c r="C545" s="57"/>
      <c r="D545" s="57"/>
      <c r="E545" s="57"/>
      <c r="F545" s="57"/>
      <c r="G545" s="57"/>
      <c r="H545" s="57"/>
      <c r="I545" s="57"/>
      <c r="J545" s="57"/>
    </row>
    <row r="546" spans="1:10" ht="12.75">
      <c r="A546" s="57"/>
      <c r="B546" s="57"/>
      <c r="C546" s="57"/>
      <c r="D546" s="57"/>
      <c r="E546" s="57"/>
      <c r="F546" s="57"/>
      <c r="G546" s="57"/>
      <c r="H546" s="57"/>
      <c r="I546" s="57"/>
      <c r="J546" s="57"/>
    </row>
    <row r="547" spans="1:10" ht="12.75">
      <c r="A547" s="57"/>
      <c r="B547" s="57"/>
      <c r="C547" s="57"/>
      <c r="D547" s="57"/>
      <c r="E547" s="57"/>
      <c r="F547" s="57"/>
      <c r="G547" s="57"/>
      <c r="H547" s="57"/>
      <c r="I547" s="57"/>
      <c r="J547" s="57"/>
    </row>
    <row r="548" spans="1:10" ht="12.75">
      <c r="A548" s="57"/>
      <c r="B548" s="57"/>
      <c r="C548" s="57"/>
      <c r="D548" s="57"/>
      <c r="E548" s="57"/>
      <c r="F548" s="57"/>
      <c r="G548" s="57"/>
      <c r="H548" s="57"/>
      <c r="I548" s="57"/>
      <c r="J548" s="57"/>
    </row>
    <row r="549" spans="1:10" ht="12.75">
      <c r="A549" s="57"/>
      <c r="B549" s="57"/>
      <c r="C549" s="57"/>
      <c r="D549" s="57"/>
      <c r="E549" s="57"/>
      <c r="F549" s="57"/>
      <c r="G549" s="57"/>
      <c r="H549" s="57"/>
      <c r="I549" s="57"/>
      <c r="J549" s="57"/>
    </row>
    <row r="550" spans="1:10" ht="12.75">
      <c r="A550" s="57"/>
      <c r="B550" s="57"/>
      <c r="C550" s="57"/>
      <c r="D550" s="57"/>
      <c r="E550" s="57"/>
      <c r="F550" s="57"/>
      <c r="G550" s="57"/>
      <c r="H550" s="57"/>
      <c r="I550" s="57"/>
      <c r="J550" s="57"/>
    </row>
    <row r="551" spans="1:10" ht="12.75">
      <c r="A551" s="57"/>
      <c r="B551" s="57"/>
      <c r="C551" s="57"/>
      <c r="D551" s="57"/>
      <c r="E551" s="57"/>
      <c r="F551" s="57"/>
      <c r="G551" s="57"/>
      <c r="H551" s="57"/>
      <c r="I551" s="57"/>
      <c r="J551" s="57"/>
    </row>
    <row r="552" spans="1:10" ht="12.75">
      <c r="A552" s="57"/>
      <c r="B552" s="57"/>
      <c r="C552" s="57"/>
      <c r="D552" s="57"/>
      <c r="E552" s="57"/>
      <c r="F552" s="57"/>
      <c r="G552" s="57"/>
      <c r="H552" s="57"/>
      <c r="I552" s="57"/>
      <c r="J552" s="57"/>
    </row>
  </sheetData>
  <sheetProtection password="CF66" sheet="1" objects="1" scenarios="1"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 Prigarine</dc:creator>
  <cp:keywords/>
  <dc:description/>
  <cp:lastModifiedBy>Valentine Prigarin</cp:lastModifiedBy>
  <cp:lastPrinted>2005-11-27T21:36:44Z</cp:lastPrinted>
  <dcterms:created xsi:type="dcterms:W3CDTF">2005-10-01T14:44:37Z</dcterms:created>
  <dcterms:modified xsi:type="dcterms:W3CDTF">2014-05-07T20:17:01Z</dcterms:modified>
  <cp:category/>
  <cp:version/>
  <cp:contentType/>
  <cp:contentStatus/>
</cp:coreProperties>
</file>