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Сx(Re)" sheetId="1" r:id="rId1"/>
    <sheet name="W(d)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<sst xmlns="http://schemas.openxmlformats.org/spreadsheetml/2006/main" count="54" uniqueCount="44">
  <si>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Cx</t>
  </si>
  <si>
    <t>Re</t>
  </si>
  <si>
    <t>Бусройд. Течение газа с взвешенными частицами. Стр. 31</t>
  </si>
  <si>
    <t>w</t>
  </si>
  <si>
    <t>Cd</t>
  </si>
  <si>
    <t>d</t>
  </si>
  <si>
    <t>Pch</t>
  </si>
  <si>
    <t>Cd2</t>
  </si>
  <si>
    <t>η</t>
  </si>
  <si>
    <t>ρ_flu</t>
  </si>
  <si>
    <t>м/с</t>
  </si>
  <si>
    <t>м</t>
  </si>
  <si>
    <t>кг/м3</t>
  </si>
  <si>
    <t>Па*с</t>
  </si>
  <si>
    <t>ν</t>
  </si>
  <si>
    <t>м2/с</t>
  </si>
  <si>
    <t>ΔCx/Cx, %</t>
  </si>
  <si>
    <t>Опытные данные</t>
  </si>
  <si>
    <t>Расчет установившейся скорости падения сферического тела</t>
  </si>
  <si>
    <t>Применение возможно</t>
  </si>
  <si>
    <t>Применение сомнительно</t>
  </si>
  <si>
    <t>Применение невозможно</t>
  </si>
  <si>
    <t>Р. Бусройд</t>
  </si>
  <si>
    <t>Течение газа со взвешенными частицами</t>
  </si>
  <si>
    <t>Стр. 32</t>
  </si>
  <si>
    <t>Аналитическая зависимость [30]</t>
  </si>
  <si>
    <t>Коэффициент аэродинамического сопротивления для сферической частицы</t>
  </si>
  <si>
    <t>Параметры частицы</t>
  </si>
  <si>
    <t>Параметры жидкости/газа</t>
  </si>
  <si>
    <t>По заданным параметрам частицы и среды</t>
  </si>
  <si>
    <t>осуществляется расчет числе Re и Сd</t>
  </si>
  <si>
    <t>&lt; &lt; &lt; &lt; &lt; &lt; &lt; &lt; &lt; &lt; &lt; &lt;</t>
  </si>
  <si>
    <t>&gt; &gt; &gt; &gt; &gt; &gt;</t>
  </si>
  <si>
    <t>^</t>
  </si>
  <si>
    <t>Полученное в ячейке С9 значение Сd подставляется в ячейку С5 до приемлимого совпадения значений</t>
  </si>
  <si>
    <t>После стабилизации значения Cd считывается скорость свободного падения частицы из поля В5</t>
  </si>
  <si>
    <r>
      <t>w(</t>
    </r>
    <r>
      <rPr>
        <sz val="11"/>
        <color indexed="8"/>
        <rFont val="Calibri"/>
        <family val="2"/>
      </rPr>
      <t>ρ=11,85)</t>
    </r>
  </si>
  <si>
    <r>
      <t>w(</t>
    </r>
    <r>
      <rPr>
        <sz val="11"/>
        <color indexed="8"/>
        <rFont val="Calibri"/>
        <family val="2"/>
      </rPr>
      <t>ρ=15)</t>
    </r>
  </si>
  <si>
    <r>
      <t>w(</t>
    </r>
    <r>
      <rPr>
        <sz val="11"/>
        <color indexed="8"/>
        <rFont val="Calibri"/>
        <family val="2"/>
      </rPr>
      <t>ρ=25)</t>
    </r>
  </si>
  <si>
    <r>
      <t>w(</t>
    </r>
    <r>
      <rPr>
        <sz val="11"/>
        <color indexed="8"/>
        <rFont val="Calibri"/>
        <family val="2"/>
      </rPr>
      <t>ρ=20)</t>
    </r>
  </si>
  <si>
    <t>ВНИМАНИЕ! Аналитическая зависимость Cd(Re) применима только при Re&lt;1000 !</t>
  </si>
  <si>
    <t>Данные задаются пользователем</t>
  </si>
  <si>
    <t>Рассчетные данные</t>
  </si>
  <si>
    <t>Поле для подстановки значения Cd2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</si>
</sst>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7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27" fillId="36" borderId="19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7" borderId="21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225"/>
          <c:w val="0.91725"/>
          <c:h val="0.90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'Сx(Re)'!$A$5:$A$20</c:f>
              <c:numCache/>
            </c:numRef>
          </c:xVal>
          <c:yVal>
            <c:numRef>
              <c:f>'Сx(Re)'!$B$5:$B$20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'Сx(Re)'!$A$5:$A$15</c:f>
              <c:numCache/>
            </c:numRef>
          </c:xVal>
          <c:yVal>
            <c:numRef>
              <c:f>'Сx(Re)'!$M$5:$M$15</c:f>
              <c:numCache/>
            </c:numRef>
          </c:yVal>
          <c:smooth val="1"/>
        </c:ser>
        <c:axId val="55413301"/>
        <c:axId val="28957662"/>
      </c:scatterChart>
      <c:valAx>
        <c:axId val="5541330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8957662"/>
        <c:crosses val="autoZero"/>
        <c:crossBetween val="midCat"/>
        <c:dispUnits/>
      </c:valAx>
      <c:valAx>
        <c:axId val="28957662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Cx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5413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75"/>
          <c:w val="0.72325"/>
          <c:h val="0.88425"/>
        </c:manualLayout>
      </c:layout>
      <c:scatterChart>
        <c:scatterStyle val="smoothMarker"/>
        <c:varyColors val="0"/>
        <c:ser>
          <c:idx val="0"/>
          <c:order val="0"/>
          <c:tx>
            <c:v>ρ=11,85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'W(d)'!$A$21:$A$26</c:f>
              <c:numCache/>
            </c:numRef>
          </c:xVal>
          <c:yVal>
            <c:numRef>
              <c:f>'W(d)'!$B$21:$B$26</c:f>
              <c:numCache/>
            </c:numRef>
          </c:yVal>
          <c:smooth val="1"/>
        </c:ser>
        <c:ser>
          <c:idx val="1"/>
          <c:order val="1"/>
          <c:tx>
            <c:v>ρ=15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'W(d)'!$A$21:$A$26</c:f>
              <c:numCache/>
            </c:numRef>
          </c:xVal>
          <c:yVal>
            <c:numRef>
              <c:f>'W(d)'!$C$21:$C$26</c:f>
              <c:numCache/>
            </c:numRef>
          </c:yVal>
          <c:smooth val="1"/>
        </c:ser>
        <c:ser>
          <c:idx val="2"/>
          <c:order val="2"/>
          <c:tx>
            <c:v>ρ=20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'W(d)'!$A$21:$A$26</c:f>
              <c:numCache/>
            </c:numRef>
          </c:xVal>
          <c:yVal>
            <c:numRef>
              <c:f>'W(d)'!$D$21:$D$26</c:f>
              <c:numCache/>
            </c:numRef>
          </c:yVal>
          <c:smooth val="1"/>
        </c:ser>
        <c:ser>
          <c:idx val="3"/>
          <c:order val="3"/>
          <c:tx>
            <c:v>ρ=25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'W(d)'!$A$21:$A$26</c:f>
              <c:numCache/>
            </c:numRef>
          </c:xVal>
          <c:yVal>
            <c:numRef>
              <c:f>'W(d)'!$E$21:$E$26</c:f>
              <c:numCache/>
            </c:numRef>
          </c:yVal>
          <c:smooth val="1"/>
        </c:ser>
        <c:axId val="59292367"/>
        <c:axId val="63869256"/>
      </c:scatterChart>
      <c:valAx>
        <c:axId val="5929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Диаметр частицы, м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 val="autoZero"/>
        <c:crossBetween val="midCat"/>
        <c:dispUnits/>
      </c:valAx>
      <c:valAx>
        <c:axId val="638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падения, м/с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23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359"/>
          <c:w val="0.17325"/>
          <c:h val="0.2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Диаграмма 1"/>
        <xdr:cNvGraphicFramePr/>
      </xdr:nvGraphicFramePr>
      <xdr:xfrm>
        <a:off x="1828800" y="571500"/>
        <a:ext cx="4876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190500</xdr:colOff>
      <xdr:row>4</xdr:row>
      <xdr:rowOff>123825</xdr:rowOff>
    </xdr:from>
    <xdr:ext cx="190500" cy="285750"/>
    <xdr:sp>
      <xdr:nvSpPr>
        <xdr:cNvPr id="2" name="TextBox 2"/>
        <xdr:cNvSpPr txBox="1">
          <a:spLocks noChangeArrowheads="1"/>
        </xdr:cNvSpPr>
      </xdr:nvSpPr>
      <xdr:spPr>
        <a:xfrm>
          <a:off x="8724900" y="885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13</xdr:col>
      <xdr:colOff>0</xdr:colOff>
      <xdr:row>32</xdr:row>
      <xdr:rowOff>0</xdr:rowOff>
    </xdr:to>
    <xdr:graphicFrame>
      <xdr:nvGraphicFramePr>
        <xdr:cNvPr id="1" name="Диаграмма 2"/>
        <xdr:cNvGraphicFramePr/>
      </xdr:nvGraphicFramePr>
      <xdr:xfrm>
        <a:off x="4076700" y="2667000"/>
        <a:ext cx="46482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B19" sqref="A19:B19"/>
    </sheetView>
  </sheetViews>
  <sheetFormatPr defaultColWidth="9.140625" defaultRowHeight="15"/>
  <sheetData>
    <row r="1" ht="15">
      <c r="A1" s="25" t="s">
        <v>26</v>
      </c>
    </row>
    <row r="2" ht="15">
      <c r="A2" t="s">
        <v>2</v>
      </c>
    </row>
    <row r="4" spans="1:14" ht="15">
      <c r="A4" s="18" t="s">
        <v>1</v>
      </c>
      <c r="B4" s="18" t="s">
        <v>0</v>
      </c>
      <c r="M4" t="s">
        <v>4</v>
      </c>
      <c r="N4" s="2" t="s">
        <v>16</v>
      </c>
    </row>
    <row r="5" spans="1:17" ht="15">
      <c r="A5" s="31">
        <v>0.05</v>
      </c>
      <c r="B5" s="31">
        <v>480</v>
      </c>
      <c r="M5" s="23">
        <f>(24/A5)*(1+0.15*((A5)^0.687))</f>
        <v>489.19443166567896</v>
      </c>
      <c r="N5" s="4">
        <f aca="true" t="shared" si="0" ref="N5:N20">100*(M5-B5)/B5</f>
        <v>1.9155065970164504</v>
      </c>
      <c r="O5" s="9"/>
      <c r="P5" s="9"/>
      <c r="Q5" s="10"/>
    </row>
    <row r="6" spans="1:17" ht="15">
      <c r="A6" s="32">
        <v>0.1</v>
      </c>
      <c r="B6" s="32">
        <v>240</v>
      </c>
      <c r="M6" s="24">
        <f aca="true" t="shared" si="1" ref="M6:M20">(24/A6)*(1+0.15*((A6)^0.687))</f>
        <v>247.4012061455429</v>
      </c>
      <c r="N6" s="6">
        <f t="shared" si="0"/>
        <v>3.0838358939762025</v>
      </c>
      <c r="O6" s="11"/>
      <c r="P6" s="11"/>
      <c r="Q6" s="12"/>
    </row>
    <row r="7" spans="1:17" ht="15">
      <c r="A7" s="32">
        <v>0.2</v>
      </c>
      <c r="B7" s="32">
        <v>120</v>
      </c>
      <c r="M7" s="24">
        <f t="shared" si="1"/>
        <v>125.95772032471538</v>
      </c>
      <c r="N7" s="6">
        <f t="shared" si="0"/>
        <v>4.9647669372628185</v>
      </c>
      <c r="O7" s="11"/>
      <c r="P7" s="11"/>
      <c r="Q7" s="12"/>
    </row>
    <row r="8" spans="1:17" ht="15">
      <c r="A8" s="32">
        <v>0.5</v>
      </c>
      <c r="B8" s="32">
        <v>49.5</v>
      </c>
      <c r="M8" s="24">
        <f t="shared" si="1"/>
        <v>52.47223781442398</v>
      </c>
      <c r="N8" s="6">
        <f t="shared" si="0"/>
        <v>6.004520837220156</v>
      </c>
      <c r="O8" s="11"/>
      <c r="P8" s="11"/>
      <c r="Q8" s="12"/>
    </row>
    <row r="9" spans="1:17" ht="15">
      <c r="A9" s="32">
        <v>1</v>
      </c>
      <c r="B9" s="32">
        <v>26.5</v>
      </c>
      <c r="M9" s="24">
        <f t="shared" si="1"/>
        <v>27.599999999999998</v>
      </c>
      <c r="N9" s="6">
        <f t="shared" si="0"/>
        <v>4.150943396226407</v>
      </c>
      <c r="O9" s="11"/>
      <c r="P9" s="11"/>
      <c r="Q9" s="12"/>
    </row>
    <row r="10" spans="1:17" ht="15">
      <c r="A10" s="32">
        <v>2</v>
      </c>
      <c r="B10" s="32">
        <v>14.4</v>
      </c>
      <c r="M10" s="24">
        <f t="shared" si="1"/>
        <v>14.897878095436038</v>
      </c>
      <c r="N10" s="6">
        <f t="shared" si="0"/>
        <v>3.4574867738613735</v>
      </c>
      <c r="O10" s="11"/>
      <c r="P10" s="11"/>
      <c r="Q10" s="12"/>
    </row>
    <row r="11" spans="1:17" ht="15">
      <c r="A11" s="32">
        <v>5</v>
      </c>
      <c r="B11" s="32">
        <v>6.9</v>
      </c>
      <c r="M11" s="24">
        <f t="shared" si="1"/>
        <v>6.9753286985016585</v>
      </c>
      <c r="N11" s="6">
        <f t="shared" si="0"/>
        <v>1.091720268139973</v>
      </c>
      <c r="O11" s="11" t="s">
        <v>19</v>
      </c>
      <c r="P11" s="11"/>
      <c r="Q11" s="12"/>
    </row>
    <row r="12" spans="1:17" ht="15">
      <c r="A12" s="32">
        <v>10</v>
      </c>
      <c r="B12" s="32">
        <v>4.1</v>
      </c>
      <c r="M12" s="24">
        <f t="shared" si="1"/>
        <v>4.151065940489262</v>
      </c>
      <c r="N12" s="6">
        <f t="shared" si="0"/>
        <v>1.2455107436405353</v>
      </c>
      <c r="O12" s="11"/>
      <c r="P12" s="11"/>
      <c r="Q12" s="12"/>
    </row>
    <row r="13" spans="1:17" ht="15">
      <c r="A13" s="32">
        <v>20</v>
      </c>
      <c r="B13" s="32">
        <v>2.55</v>
      </c>
      <c r="M13" s="24">
        <f t="shared" si="1"/>
        <v>2.609548786835538</v>
      </c>
      <c r="N13" s="6">
        <f t="shared" si="0"/>
        <v>2.3352465425701174</v>
      </c>
      <c r="O13" s="11"/>
      <c r="P13" s="11"/>
      <c r="Q13" s="12"/>
    </row>
    <row r="14" spans="1:17" ht="15">
      <c r="A14" s="32">
        <v>50</v>
      </c>
      <c r="B14" s="32">
        <v>1.5</v>
      </c>
      <c r="M14" s="24">
        <f t="shared" si="1"/>
        <v>1.5380955536986356</v>
      </c>
      <c r="N14" s="6">
        <f t="shared" si="0"/>
        <v>2.5397035799090397</v>
      </c>
      <c r="O14" s="11"/>
      <c r="P14" s="11"/>
      <c r="Q14" s="12"/>
    </row>
    <row r="15" spans="1:17" ht="15">
      <c r="A15" s="32">
        <v>100</v>
      </c>
      <c r="B15" s="32">
        <v>1.07</v>
      </c>
      <c r="M15" s="24">
        <f t="shared" si="1"/>
        <v>1.0917310910948732</v>
      </c>
      <c r="N15" s="6">
        <f t="shared" si="0"/>
        <v>2.0309430929787986</v>
      </c>
      <c r="O15" s="11"/>
      <c r="P15" s="11"/>
      <c r="Q15" s="12"/>
    </row>
    <row r="16" spans="1:17" ht="15">
      <c r="A16" s="32">
        <v>200</v>
      </c>
      <c r="B16" s="32">
        <v>0.77</v>
      </c>
      <c r="M16" s="24">
        <f t="shared" si="1"/>
        <v>0.8056146866904638</v>
      </c>
      <c r="N16" s="6">
        <f t="shared" si="0"/>
        <v>4.625283985774512</v>
      </c>
      <c r="O16" s="11"/>
      <c r="P16" s="11"/>
      <c r="Q16" s="12"/>
    </row>
    <row r="17" spans="1:17" ht="15">
      <c r="A17" s="32">
        <v>500</v>
      </c>
      <c r="B17" s="32">
        <v>0.55</v>
      </c>
      <c r="M17" s="24">
        <f t="shared" si="1"/>
        <v>0.5626653016291131</v>
      </c>
      <c r="N17" s="6">
        <f t="shared" si="0"/>
        <v>2.302782114384192</v>
      </c>
      <c r="O17" s="11"/>
      <c r="P17" s="11"/>
      <c r="Q17" s="12"/>
    </row>
    <row r="18" spans="1:17" ht="15">
      <c r="A18" s="32">
        <v>1000</v>
      </c>
      <c r="B18" s="32">
        <v>0.46</v>
      </c>
      <c r="M18" s="22">
        <f t="shared" si="1"/>
        <v>0.43828814001999716</v>
      </c>
      <c r="N18" s="8">
        <f t="shared" si="0"/>
        <v>-4.719969560870186</v>
      </c>
      <c r="O18" s="13"/>
      <c r="P18" s="13"/>
      <c r="Q18" s="14"/>
    </row>
    <row r="19" spans="1:17" ht="15">
      <c r="A19" s="32">
        <v>2000</v>
      </c>
      <c r="B19" s="32">
        <v>0.42</v>
      </c>
      <c r="M19" s="22">
        <f t="shared" si="1"/>
        <v>0.34548792393413547</v>
      </c>
      <c r="N19" s="20">
        <f t="shared" si="0"/>
        <v>-17.740970491872506</v>
      </c>
      <c r="O19" s="15" t="s">
        <v>20</v>
      </c>
      <c r="P19" s="16"/>
      <c r="Q19" s="17"/>
    </row>
    <row r="20" spans="1:17" ht="15">
      <c r="A20" s="21">
        <v>5000</v>
      </c>
      <c r="B20" s="21">
        <v>0.385</v>
      </c>
      <c r="M20" s="18">
        <f t="shared" si="1"/>
        <v>0.2551369112317704</v>
      </c>
      <c r="N20" s="19">
        <f t="shared" si="0"/>
        <v>-33.730672407332364</v>
      </c>
      <c r="O20" s="15" t="s">
        <v>21</v>
      </c>
      <c r="P20" s="16"/>
      <c r="Q20" s="17"/>
    </row>
    <row r="22" spans="1:13" ht="15">
      <c r="A22" s="33" t="s">
        <v>17</v>
      </c>
      <c r="B22" s="34"/>
      <c r="M22" t="s">
        <v>25</v>
      </c>
    </row>
    <row r="23" spans="13:17" ht="15">
      <c r="M23" s="3" t="s">
        <v>22</v>
      </c>
      <c r="N23" s="9"/>
      <c r="O23" s="9"/>
      <c r="P23" s="9"/>
      <c r="Q23" s="10"/>
    </row>
    <row r="24" spans="13:17" ht="15">
      <c r="M24" s="5" t="s">
        <v>23</v>
      </c>
      <c r="N24" s="11"/>
      <c r="O24" s="11"/>
      <c r="P24" s="11"/>
      <c r="Q24" s="12"/>
    </row>
    <row r="25" spans="13:17" ht="15">
      <c r="M25" s="7" t="s">
        <v>24</v>
      </c>
      <c r="N25" s="13"/>
      <c r="O25" s="13"/>
      <c r="P25" s="13"/>
      <c r="Q25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1" sqref="G1"/>
    </sheetView>
  </sheetViews>
  <sheetFormatPr defaultColWidth="9.140625" defaultRowHeight="15"/>
  <cols>
    <col min="2" max="5" width="10.7109375" style="0" customWidth="1"/>
    <col min="8" max="9" width="12.00390625" style="0" bestFit="1" customWidth="1"/>
  </cols>
  <sheetData>
    <row r="1" spans="1:14" ht="15">
      <c r="A1" t="s">
        <v>18</v>
      </c>
      <c r="K1" s="35" t="s">
        <v>41</v>
      </c>
      <c r="L1" s="36"/>
      <c r="M1" s="36"/>
      <c r="N1" s="37"/>
    </row>
    <row r="2" spans="11:14" ht="15">
      <c r="K2" s="33" t="s">
        <v>42</v>
      </c>
      <c r="L2" s="38"/>
      <c r="M2" s="38"/>
      <c r="N2" s="34"/>
    </row>
    <row r="3" spans="2:14" ht="15">
      <c r="B3" s="23" t="s">
        <v>3</v>
      </c>
      <c r="C3" s="23" t="s">
        <v>4</v>
      </c>
      <c r="D3" s="23" t="s">
        <v>5</v>
      </c>
      <c r="E3" s="23" t="s">
        <v>6</v>
      </c>
      <c r="F3" s="1"/>
      <c r="G3" s="26" t="s">
        <v>9</v>
      </c>
      <c r="H3" s="26" t="s">
        <v>8</v>
      </c>
      <c r="I3" s="26" t="s">
        <v>14</v>
      </c>
      <c r="K3" s="39" t="s">
        <v>43</v>
      </c>
      <c r="L3" s="40"/>
      <c r="M3" s="40"/>
      <c r="N3" s="41"/>
    </row>
    <row r="4" spans="2:9" ht="15">
      <c r="B4" s="24" t="s">
        <v>10</v>
      </c>
      <c r="C4" s="24"/>
      <c r="D4" s="24" t="s">
        <v>11</v>
      </c>
      <c r="E4" s="24" t="s">
        <v>12</v>
      </c>
      <c r="G4" s="24" t="s">
        <v>12</v>
      </c>
      <c r="H4" s="24" t="s">
        <v>13</v>
      </c>
      <c r="I4" s="24" t="s">
        <v>15</v>
      </c>
    </row>
    <row r="5" spans="2:9" ht="15">
      <c r="B5" s="42">
        <f>((4*D5*E5*9.81)/(3*C5*G5))^0.5</f>
        <v>1.7468177440762593</v>
      </c>
      <c r="C5" s="43">
        <v>0.534</v>
      </c>
      <c r="D5" s="44">
        <v>0.006</v>
      </c>
      <c r="E5" s="44">
        <v>25</v>
      </c>
      <c r="F5" s="1"/>
      <c r="G5" s="44">
        <v>1.2041</v>
      </c>
      <c r="H5" s="44">
        <v>1.827E-05</v>
      </c>
      <c r="I5" s="42">
        <f>H5/G5</f>
        <v>1.5173158375550203E-05</v>
      </c>
    </row>
    <row r="6" spans="3:7" ht="15">
      <c r="C6" t="s">
        <v>33</v>
      </c>
      <c r="D6" t="s">
        <v>27</v>
      </c>
      <c r="F6" t="s">
        <v>32</v>
      </c>
      <c r="G6" t="s">
        <v>28</v>
      </c>
    </row>
    <row r="7" ht="15">
      <c r="C7" t="s">
        <v>33</v>
      </c>
    </row>
    <row r="8" spans="3:10" ht="15">
      <c r="C8" s="23" t="s">
        <v>7</v>
      </c>
      <c r="D8" s="23" t="s">
        <v>1</v>
      </c>
      <c r="G8" s="3" t="s">
        <v>29</v>
      </c>
      <c r="H8" s="9"/>
      <c r="I8" s="9"/>
      <c r="J8" s="10"/>
    </row>
    <row r="9" spans="3:10" ht="15">
      <c r="C9" s="21">
        <f>24/D9*(1+0.15*((D9)^0.687))</f>
        <v>0.5348302960847213</v>
      </c>
      <c r="D9" s="21">
        <f>B5*D5/H5</f>
        <v>573.667567841136</v>
      </c>
      <c r="E9" t="s">
        <v>31</v>
      </c>
      <c r="G9" s="7" t="s">
        <v>30</v>
      </c>
      <c r="H9" s="13"/>
      <c r="I9" s="13"/>
      <c r="J9" s="14"/>
    </row>
    <row r="11" spans="2:11" ht="15">
      <c r="B11" s="3" t="s">
        <v>34</v>
      </c>
      <c r="C11" s="9"/>
      <c r="D11" s="9"/>
      <c r="E11" s="9"/>
      <c r="F11" s="9"/>
      <c r="G11" s="9"/>
      <c r="H11" s="9"/>
      <c r="I11" s="9"/>
      <c r="J11" s="9"/>
      <c r="K11" s="10"/>
    </row>
    <row r="12" spans="2:11" ht="15">
      <c r="B12" s="7" t="s">
        <v>35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11" ht="15">
      <c r="B13" s="27"/>
      <c r="C13" s="30" t="s">
        <v>40</v>
      </c>
      <c r="D13" s="28"/>
      <c r="E13" s="28"/>
      <c r="F13" s="28"/>
      <c r="G13" s="28"/>
      <c r="H13" s="28"/>
      <c r="I13" s="28"/>
      <c r="J13" s="28"/>
      <c r="K13" s="29"/>
    </row>
    <row r="19" spans="1:5" ht="15">
      <c r="A19" s="23" t="s">
        <v>5</v>
      </c>
      <c r="B19" s="23" t="s">
        <v>36</v>
      </c>
      <c r="C19" s="23" t="s">
        <v>37</v>
      </c>
      <c r="D19" s="23" t="s">
        <v>39</v>
      </c>
      <c r="E19" s="23" t="s">
        <v>38</v>
      </c>
    </row>
    <row r="20" spans="1:5" ht="15">
      <c r="A20" s="22" t="s">
        <v>11</v>
      </c>
      <c r="B20" s="22" t="s">
        <v>10</v>
      </c>
      <c r="C20" s="22" t="s">
        <v>10</v>
      </c>
      <c r="D20" s="22" t="s">
        <v>10</v>
      </c>
      <c r="E20" s="22" t="s">
        <v>10</v>
      </c>
    </row>
    <row r="21" spans="1:5" ht="15">
      <c r="A21" s="24">
        <v>0.001</v>
      </c>
      <c r="B21" s="24">
        <v>0.172</v>
      </c>
      <c r="C21" s="24">
        <v>0.207</v>
      </c>
      <c r="D21" s="24">
        <v>0.258</v>
      </c>
      <c r="E21" s="24">
        <v>0.304</v>
      </c>
    </row>
    <row r="22" spans="1:5" ht="15">
      <c r="A22" s="24">
        <v>0.002</v>
      </c>
      <c r="B22" s="24">
        <v>0.393</v>
      </c>
      <c r="C22" s="24">
        <v>0.462</v>
      </c>
      <c r="D22" s="24">
        <v>0.56</v>
      </c>
      <c r="E22" s="24">
        <v>0.65</v>
      </c>
    </row>
    <row r="23" spans="1:5" ht="15">
      <c r="A23" s="24">
        <v>0.003</v>
      </c>
      <c r="B23" s="24">
        <v>0.59</v>
      </c>
      <c r="C23" s="24">
        <v>0.688</v>
      </c>
      <c r="D23" s="24">
        <v>0.828</v>
      </c>
      <c r="E23" s="24">
        <v>0.956</v>
      </c>
    </row>
    <row r="24" spans="1:5" ht="15">
      <c r="A24" s="24">
        <v>0.004</v>
      </c>
      <c r="B24" s="24">
        <v>0.772</v>
      </c>
      <c r="C24" s="24">
        <v>0.896</v>
      </c>
      <c r="D24" s="24">
        <v>1.074</v>
      </c>
      <c r="E24" s="24">
        <v>1.234</v>
      </c>
    </row>
    <row r="25" spans="1:5" ht="15">
      <c r="A25" s="24">
        <v>0.005</v>
      </c>
      <c r="B25" s="24">
        <v>0.941</v>
      </c>
      <c r="C25" s="24">
        <v>1.091</v>
      </c>
      <c r="D25" s="24">
        <v>1.304</v>
      </c>
      <c r="E25" s="24">
        <v>1.497</v>
      </c>
    </row>
    <row r="26" spans="1:5" ht="15">
      <c r="A26" s="22">
        <v>0.006</v>
      </c>
      <c r="B26" s="22">
        <v>1.103</v>
      </c>
      <c r="C26" s="22">
        <v>1.275</v>
      </c>
      <c r="D26" s="22">
        <v>1.523</v>
      </c>
      <c r="E26" s="22">
        <v>1.745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Home39215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KVV</dc:creator>
  <cp:keywords/>
  <dc:description/>
  <cp:lastModifiedBy>KVV</cp:lastModifiedBy>
  <dcterms:created xsi:type="dcterms:W3CDTF">2013-09-02T20:36:59Z</dcterms:created>
  <dcterms:modified xsi:type="dcterms:W3CDTF">2013-09-16T20:57:20Z</dcterms:modified>
  <cp:category/>
  <cp:version/>
  <cp:contentType/>
  <cp:contentStatus/>
</cp:coreProperties>
</file>