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600" windowHeight="7785" activeTab="2"/>
  </bookViews>
  <sheets>
    <sheet name="основная" sheetId="1" r:id="rId1"/>
    <sheet name="protected" sheetId="2" r:id="rId2"/>
    <sheet name="старая protected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  <author>X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C9" authorId="0">
      <text>
        <r>
          <rPr>
            <sz val="8"/>
            <rFont val="Tahoma"/>
            <family val="2"/>
          </rPr>
          <t>По всем источникам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6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6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9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color indexed="16"/>
            <rFont val="Tahoma"/>
            <family val="2"/>
          </rPr>
          <t xml:space="preserve">&gt;&gt; Вован-22, 8/6-12 : 
При 1100 летчиках участвовавших в боевых действиях...&gt;&gt; </t>
        </r>
        <r>
          <rPr>
            <b/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По моим рассчётам средняя продолжительность полёта Сэйбра от 23/5-08 минимально 1 час 12 минут. В таблицу же введены данные Вована-22 от 8/6-12 (см. комменты в клетках)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E3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60"/>
            <rFont val="Tahoma"/>
            <family val="2"/>
          </rPr>
          <t>&gt;&gt; Vitali Acote, 22/3-12 : Количество советских летчиков, совершавших боевые вылеты в Корейской войне, я оцениваю примерно в 1200-1300 человек. &gt;&gt;</t>
        </r>
      </text>
    </comment>
    <comment ref="A10" authorId="0">
      <text>
        <r>
          <rPr>
            <b/>
            <sz val="9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вместе с погибшими в лётных происшествиях. И по по определениям Вована-22 от 12/6-12 эти цифры касаются только пилотов                                                                                                                                                 
«в составе союзных сил ведущих непосредственно боевые действия»</t>
        </r>
      </text>
    </comment>
    <comment ref="A11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здесь вместе с погибшими в лётных происшествиях.</t>
        </r>
      </text>
    </comment>
    <comment ref="C11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11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I11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2"/>
          </rPr>
          <t>из рассчёта, что все остальные полки корпуса пополнялись по аналогии с 17 иап, по которому имеется вся необходимая документация, предоставленная Перепёлкиным младшим  (cм. XL по 17 иап), а также по 196 иап, по которому есть кое-какая инфо (см. XL по 196 иап), а также  XL "рассчёт количества ЛС", клетка Е-7.
А также XL "полковые потери и пополнения"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из рассчёта, что все остальные полки корпуса пополнялись по аналогии с 17 иап, по которому имеется вся необходимая документация, предоставленная Перепёлкиным младшим  (cм. XL по 17 иап), а также по 196 иап, по которому есть кое-какая инфо (см. XL по 196 иап), а также  XL "Рассчёт количества ЛС", клетка Е-7.
А также XL "полковые потери и пополнения".
</t>
        </r>
      </text>
    </comment>
    <comment ref="B11" authorId="0">
      <text>
        <r>
          <rPr>
            <b/>
            <sz val="8"/>
            <rFont val="Tahoma"/>
            <family val="0"/>
          </rPr>
          <t>см. таблицу XL "Пилоты F-86" - там все рассчёты и объяснения на двух страницах.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9"/>
            <rFont val="Tahoma"/>
            <family val="2"/>
          </rPr>
          <t>КиТ, "Хроника потерь истребительной элиты" : Общее число советских летчиков, участвовавших в войне, мы оцениваем в 1100 человек. При этом исходим из того, что боевой опыт получили 10 авиадивизий или 29 авиаполков. По «корейскому» штату в составе полка было 30—34 летчика, в управлении дивизией — 4. С учетом потерь и редких пополнений цифра 1100 вполне правдоподобна.</t>
        </r>
      </text>
    </comment>
    <comment ref="B3" authorId="0">
      <text>
        <r>
          <rPr>
            <b/>
            <sz val="8"/>
            <rFont val="Tahoma"/>
            <family val="0"/>
          </rPr>
          <t>КиТ, "Хроника потерь истребительной элиты": Общее число пилотов «Сейбров» мы можем оценить следующим образом. F-86 совершили 87 177 боевых вылетов при норме на одного пилота в 100 вылетов. Учитывая недолеты и, иногда, перелеты нормы, а также то, что иностранные летчики, летавшие на «Сейбрах», имели нормой 50 вылетов, оценим общее число пилотов F-86 в 900 человек.</t>
        </r>
      </text>
    </comment>
    <comment ref="B10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b/>
            <sz val="8"/>
            <rFont val="Tahoma"/>
            <family val="0"/>
          </rPr>
          <t xml:space="preserve">
У меня вместе с погибшими в лётных происшествиях. И по по определениям Вована-22 от 12/6-12 эти цифры касаются только пилотов                                                                                                                                                 
«в составе союзных сил ведущих непосредственно боевые действия»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из них (по предварительным рассчётам) в боевых вылетах участвовало около 95%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  <author>X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C9" authorId="0">
      <text>
        <r>
          <rPr>
            <sz val="8"/>
            <rFont val="Tahoma"/>
            <family val="2"/>
          </rPr>
          <t>По всем источникам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6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6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9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color indexed="16"/>
            <rFont val="Tahoma"/>
            <family val="2"/>
          </rPr>
          <t xml:space="preserve">&gt;&gt; Вован-22, 8/6-12 : 
При 1100 летчиках участвовавших в боевых действиях...&gt;&gt; </t>
        </r>
        <r>
          <rPr>
            <b/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По моим рассчётам средняя продолжительность полёта Сэйбра от 23/5-08 минимально 1 час 12 минут. В таблицу же введены данные Вована-22 от 8/6-12 (см. комменты в клетках)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E3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60"/>
            <rFont val="Tahoma"/>
            <family val="2"/>
          </rPr>
          <t>&gt;&gt; Vitali Acote, 22/3-12 : Количество советских летчиков, совершавших боевые вылеты в Корейской войне, я оцениваю примерно в 1200-1300 человек. &gt;&gt;</t>
        </r>
      </text>
    </comment>
    <comment ref="A10" authorId="0">
      <text>
        <r>
          <rPr>
            <b/>
            <sz val="9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вместе с погибшими в лётных происшествиях. И по по определениям Вована-22 от 12/6-12 эти цифры касаются только пилотов                                                                                                                                                 
«в составе союзных сил ведущих непосредственно боевые действия»</t>
        </r>
      </text>
    </comment>
    <comment ref="A11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здесь вместе с погибшими в лётных происшествиях.</t>
        </r>
      </text>
    </comment>
    <comment ref="C11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11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I11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2"/>
          </rPr>
          <t>из рассчёта, что все остальные полки корпуса пополнялись по аналогии с 17 иап, по которому имеется вся необходимая документация, предоставленная Перепёлкиным младшим  (cм. XL по 17 иап), а также по 196 иап, по которому есть кое-какая инфо (см. XL по 196 иап), а также  XL "рассчёт количества ЛС", клетка Е-7.
А также XL "полковые потери и пополнения"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из рассчёта, что все остальные полки корпуса пополнялись по аналогии с 17 иап, по которому имеется вся необходимая документация, предоставленная Перепёлкиным младшим  (cм. XL по 17 иап), а также по 196 иап, по которому есть кое-какая инфо (см. XL по 196 иап), а также  XL "Рассчёт количества ЛС", клетка Е-7.
А также XL "полковые потери и пополнения".
</t>
        </r>
      </text>
    </comment>
    <comment ref="B11" authorId="0">
      <text>
        <r>
          <rPr>
            <b/>
            <sz val="8"/>
            <rFont val="Tahoma"/>
            <family val="0"/>
          </rPr>
          <t>см. таблицу XL "Пилоты F-86" - там все рассчёты и объяснения на двух страницах.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9"/>
            <rFont val="Tahoma"/>
            <family val="2"/>
          </rPr>
          <t>КиТ, "Хроника потерь истребительной элиты" : Общее число советских летчиков, участвовавших в войне, мы оцениваем в 1100 человек. При этом исходим из того, что боевой опыт получили 10 авиадивизий или 29 авиаполков. По «корейскому» штату в составе полка было 30—34 летчика, в управлении дивизией — 4. С учетом потерь и редких пополнений цифра 1100 вполне правдоподобна.</t>
        </r>
      </text>
    </comment>
    <comment ref="B3" authorId="0">
      <text>
        <r>
          <rPr>
            <b/>
            <sz val="8"/>
            <rFont val="Tahoma"/>
            <family val="0"/>
          </rPr>
          <t>КиТ, "Хроника потерь истребительной элиты": Общее число пилотов «Сейбров» мы можем оценить следующим образом. F-86 совершили 87 177 боевых вылетов при норме на одного пилота в 100 вылетов. Учитывая недолеты и, иногда, перелеты нормы, а также то, что иностранные летчики, летавшие на «Сейбрах», имели нормой 50 вылетов, оценим общее число пилотов F-86 в 900 человек.</t>
        </r>
      </text>
    </comment>
    <comment ref="B10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b/>
            <sz val="8"/>
            <rFont val="Tahoma"/>
            <family val="0"/>
          </rPr>
          <t xml:space="preserve">
У меня вместе с погибшими в лётных происшествиях. И по по определениям Вована-22 от 12/6-12 эти цифры касаются только пилотов                                                                                                                                                 
«в составе союзных сил ведущих непосредственно боевые действия»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из них (по предварительным рассчётам) в боевых вылетах участвовало около 95%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  <author>X</author>
  </authors>
  <commentList>
    <comment ref="I1" authorId="0">
      <text>
        <r>
          <rPr>
            <sz val="8"/>
            <rFont val="Tahoma"/>
            <family val="2"/>
          </rPr>
          <t>по мере поступления фактов будут внесены изменения</t>
        </r>
      </text>
    </comment>
    <comment ref="C8" authorId="0">
      <text>
        <r>
          <rPr>
            <sz val="8"/>
            <rFont val="Tahoma"/>
            <family val="2"/>
          </rPr>
          <t>По всем источникам</t>
        </r>
      </text>
    </comment>
    <comment ref="C2" authorId="0">
      <text>
        <r>
          <rPr>
            <sz val="8"/>
            <rFont val="Tahoma"/>
            <family val="2"/>
          </rPr>
          <t>По всем источникам</t>
        </r>
      </text>
    </comment>
    <comment ref="C3" authorId="0">
      <text>
        <r>
          <rPr>
            <sz val="8"/>
            <rFont val="Tahoma"/>
            <family val="2"/>
          </rPr>
          <t>Хроника потерь, стр.16</t>
        </r>
      </text>
    </comment>
    <comment ref="C5" authorId="0">
      <text>
        <r>
          <rPr>
            <sz val="8"/>
            <rFont val="Tahoma"/>
            <family val="2"/>
          </rPr>
          <t>По всем источникам</t>
        </r>
      </text>
    </comment>
    <comment ref="C6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6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6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I8" authorId="0">
      <text>
        <r>
          <rPr>
            <b/>
            <sz val="8"/>
            <rFont val="Tahoma"/>
            <family val="2"/>
          </rPr>
          <t>&gt;&gt; Transit, 18/11-11 : с июня 1951 года по сентябрь 1953 года 18-я авиационно-техническая дивизия обеспечила 95 505 самолетовылетов (боевых и не боевых)&gt;&gt;
И Вован поэтому в своём посте дал 31 205 небоевых вылетов и 24 004 часа небоевого налёта.
А ещё больше полгода с нояб 50-го по июнь 51 дадут уже 30 тыс.часов. А оттуда пару месяцев после окончания БД дадут только 28 тыс.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То есть здесь без изменений - рассчёт был правильным !!
</t>
        </r>
        <r>
          <rPr>
            <b/>
            <sz val="8"/>
            <rFont val="Tahoma"/>
            <family val="2"/>
          </rPr>
          <t xml:space="preserve">Рассчёт вёлся  6/8-08 - 27/9-08. Первые документальные сведения о небоевом налёте 64-го ИАК выдал Igor_Km, 7/8-08.
По этим данным я насчитал 28 тыс небоевого (см.16/8-08).
А мнение Тепса о небоевом налёте высказано ещё 22/10-04.
Сравнивайте.
</t>
        </r>
      </text>
    </comment>
    <comment ref="E2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color indexed="60"/>
            <rFont val="Tahoma"/>
            <family val="2"/>
          </rPr>
          <t xml:space="preserve">&gt;&gt;Teps, 22/10-04 : Если с точностью до лаптя, то считайте, что один б/в длился 40 минут.&gt;&gt;
</t>
        </r>
        <r>
          <rPr>
            <b/>
            <sz val="8"/>
            <rFont val="Tahoma"/>
            <family val="2"/>
          </rPr>
          <t xml:space="preserve">А я заложил 45 минут. Если всё же 40, то выйдет совсем криво. </t>
        </r>
        <r>
          <rPr>
            <b/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color indexed="16"/>
            <rFont val="Tahoma"/>
            <family val="2"/>
          </rPr>
          <t xml:space="preserve">&gt;&gt; Вован-22, 8/6-12 : 
При 1100 летчиках участвовавших в боевых действиях...&gt;&gt; </t>
        </r>
        <r>
          <rPr>
            <b/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По моим рассчётам средняя продолжительность полёта Сэйбра от 23/5-08 минимально 1 час 12 минут. В таблицу же введены данные Вована-22 от 8/6-12 (см. комменты в клетках)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E3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60"/>
            <rFont val="Tahoma"/>
            <family val="2"/>
          </rPr>
          <t>&gt;&gt; Vitali Acote, 22/3-12 : Количество советских летчиков, совершавших боевые вылеты в Корейской войне, я оцениваю примерно в 1200-1300 человек. &gt;&gt;</t>
        </r>
      </text>
    </comment>
    <comment ref="A9" authorId="0">
      <text>
        <r>
          <rPr>
            <b/>
            <sz val="9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вместе с погибшими в лётных происшествиях. И по по определениям Вована-22 от 12/6-12 эти цифры касаются только пилотов                                                                                                                                                 
«в составе союзных сил ведущих непосредственно боевые действия»</t>
        </r>
      </text>
    </comment>
    <comment ref="A10" authorId="0">
      <text>
        <r>
          <rPr>
            <b/>
            <sz val="8"/>
            <color indexed="60"/>
            <rFont val="Tahoma"/>
            <family val="2"/>
          </rPr>
          <t>&gt;&gt; Вован-22, 26/3-12 : 512+16+499+40+112=1179 (без убившихся в летных проишествиях в составе Союзных Сил)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У меня здесь вместе с погибшими в лётных происшествиях.</t>
        </r>
      </text>
    </comment>
    <comment ref="C10" authorId="0">
      <text>
        <r>
          <rPr>
            <sz val="8"/>
            <rFont val="Tahoma"/>
            <family val="2"/>
          </rPr>
          <t>Хроника потерь, стр.16.
А по Вовану : 87 179</t>
        </r>
      </text>
    </comment>
    <comment ref="E10" authorId="0">
      <text>
        <r>
          <rPr>
            <sz val="8"/>
            <color indexed="16"/>
            <rFont val="Tahoma"/>
            <family val="2"/>
          </rPr>
          <t xml:space="preserve">&gt;&gt; </t>
        </r>
        <r>
          <rPr>
            <b/>
            <sz val="8"/>
            <color indexed="16"/>
            <rFont val="Tahoma"/>
            <family val="2"/>
          </rPr>
          <t>Вован-22, 8/6-12</t>
        </r>
        <r>
          <rPr>
            <sz val="8"/>
            <color indexed="16"/>
            <rFont val="Tahoma"/>
            <family val="2"/>
          </rPr>
          <t xml:space="preserve"> : 
Средняя продолжительность вылет = 1,4 часа (1 час 24мин)…&gt;&gt;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color indexed="16"/>
            <rFont val="Tahoma"/>
            <family val="2"/>
          </rPr>
          <t>&gt;&gt; Вован-22, 8/6-12 : На 87 179 боевых вылетов Сейбров пришлось 121 735 часов налета.</t>
        </r>
        <r>
          <rPr>
            <b/>
            <sz val="8"/>
            <rFont val="Tahoma"/>
            <family val="0"/>
          </rPr>
          <t xml:space="preserve"> </t>
        </r>
      </text>
    </comment>
    <comment ref="I10" authorId="0">
      <text>
        <r>
          <rPr>
            <b/>
            <sz val="8"/>
            <color indexed="60"/>
            <rFont val="Tahoma"/>
            <family val="2"/>
          </rPr>
          <t xml:space="preserve">&gt;&gt; Вован, 18/11-11 : Так вот у Сейбров этот налет (небоевой - 510-й) составил - 46 665 часов.... ...Это не только на двух передовых аэродромах но и на тыловой базе крыльев в Японии. 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sz val="8"/>
            <rFont val="Tahoma"/>
            <family val="0"/>
          </rPr>
          <t xml:space="preserve">из рассчёта, что все остальные полки корпуса пополнялись по аналогии с 17 иап 303-й ИАД, по которому имеется вся необходимая документация, предоставленная Перепёлкиным младшим  (cм. XL по 17 иап) и XL "рассчёт количества ЛС"
А также XL "полковые потери и пополнения"
</t>
        </r>
      </text>
    </comment>
    <comment ref="B8" authorId="1">
      <text>
        <r>
          <rPr>
            <b/>
            <sz val="8"/>
            <rFont val="Tahoma"/>
            <family val="0"/>
          </rPr>
          <t>из рассчёта, что все остальные полки корпуса пополнялись по аналогии с 17 иап 303-й ИАД, по которому имеется вся необходимая документация, предоставленная Перепёлкиным младшим  (cм. XL по 17 иап) и XL "рассчёт количества ЛС"
А также XL "полковые потери и пополнения"</t>
        </r>
      </text>
    </comment>
    <comment ref="B10" authorId="0">
      <text>
        <r>
          <rPr>
            <b/>
            <sz val="8"/>
            <rFont val="Tahoma"/>
            <family val="0"/>
          </rPr>
          <t>см. таблицу XL "Пилоты F-86" - там все рассчёты и объяснения на двух страницах.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<sst xmlns="http://schemas.openxmlformats.org/spreadsheetml/2006/main" count="116" uniqueCount="37">
  <si>
    <t xml:space="preserve"> 45 мин</t>
  </si>
  <si>
    <t>То же самое, но в часах</t>
  </si>
  <si>
    <t xml:space="preserve">НЕбоевой налёт </t>
  </si>
  <si>
    <t>количество лётчиков, прошедших ТВД</t>
  </si>
  <si>
    <r>
      <t xml:space="preserve">количество </t>
    </r>
    <r>
      <rPr>
        <b/>
        <sz val="10"/>
        <color indexed="10"/>
        <rFont val="Arial"/>
        <family val="2"/>
      </rPr>
      <t>боевых</t>
    </r>
    <r>
      <rPr>
        <sz val="10"/>
        <rFont val="Arial"/>
        <family val="0"/>
      </rPr>
      <t xml:space="preserve"> вылетов на лётчика</t>
    </r>
  </si>
  <si>
    <t>количество НЕбоевых вылетов на лётчика</t>
  </si>
  <si>
    <t>общее количество вылетов на лётчика</t>
  </si>
  <si>
    <t>Общий налёт</t>
  </si>
  <si>
    <r>
      <t xml:space="preserve">Рассчётная средняя продолжительность </t>
    </r>
    <r>
      <rPr>
        <sz val="9"/>
        <rFont val="Arial"/>
        <family val="2"/>
      </rPr>
      <t>НЕбоевого</t>
    </r>
    <r>
      <rPr>
        <sz val="9"/>
        <rFont val="Arial"/>
        <family val="0"/>
      </rPr>
      <t xml:space="preserve"> вылета в час-мин</t>
    </r>
  </si>
  <si>
    <t>Рассчётное количество НЕбоевых вылетов</t>
  </si>
  <si>
    <r>
      <t xml:space="preserve">Количество </t>
    </r>
    <r>
      <rPr>
        <b/>
        <sz val="10"/>
        <color indexed="10"/>
        <rFont val="Arial"/>
        <family val="2"/>
      </rPr>
      <t>боевых</t>
    </r>
    <r>
      <rPr>
        <sz val="10"/>
        <rFont val="Arial"/>
        <family val="0"/>
      </rPr>
      <t xml:space="preserve"> вылетов</t>
    </r>
  </si>
  <si>
    <t>МиГи по Виталию</t>
  </si>
  <si>
    <t>F-86 по Вовану-22</t>
  </si>
  <si>
    <t>МиГи по моему рассчёту</t>
  </si>
  <si>
    <t>МиГи по статье КиТ</t>
  </si>
  <si>
    <t>F-86 по статье КиТ</t>
  </si>
  <si>
    <r>
      <t xml:space="preserve">количество НЕбоевых </t>
    </r>
    <r>
      <rPr>
        <u val="single"/>
        <sz val="10"/>
        <rFont val="Arial"/>
        <family val="2"/>
      </rPr>
      <t>часов</t>
    </r>
    <r>
      <rPr>
        <sz val="10"/>
        <rFont val="Arial"/>
        <family val="0"/>
      </rPr>
      <t xml:space="preserve"> на лётчика</t>
    </r>
  </si>
  <si>
    <r>
      <t xml:space="preserve">количество </t>
    </r>
    <r>
      <rPr>
        <b/>
        <sz val="9"/>
        <color indexed="10"/>
        <rFont val="Arial"/>
        <family val="0"/>
      </rPr>
      <t>боевых</t>
    </r>
    <r>
      <rPr>
        <sz val="9"/>
        <rFont val="Arial"/>
        <family val="0"/>
      </rPr>
      <t xml:space="preserve"> </t>
    </r>
    <r>
      <rPr>
        <u val="single"/>
        <sz val="9"/>
        <rFont val="Arial"/>
        <family val="2"/>
      </rPr>
      <t>часов</t>
    </r>
    <r>
      <rPr>
        <sz val="9"/>
        <rFont val="Arial"/>
        <family val="0"/>
      </rPr>
      <t xml:space="preserve"> на лётчика</t>
    </r>
  </si>
  <si>
    <r>
      <t xml:space="preserve">общее количество </t>
    </r>
    <r>
      <rPr>
        <u val="single"/>
        <sz val="10"/>
        <rFont val="Arial"/>
        <family val="2"/>
      </rPr>
      <t>часов</t>
    </r>
    <r>
      <rPr>
        <sz val="10"/>
        <rFont val="Arial"/>
        <family val="0"/>
      </rPr>
      <t xml:space="preserve"> на лётчика</t>
    </r>
  </si>
  <si>
    <t>1час 24мин</t>
  </si>
  <si>
    <r>
      <t>Рассчётный (а для G6 фактический)</t>
    </r>
    <r>
      <rPr>
        <b/>
        <sz val="10"/>
        <color indexed="10"/>
        <rFont val="Arial"/>
        <family val="2"/>
      </rPr>
      <t xml:space="preserve"> боевой</t>
    </r>
    <r>
      <rPr>
        <sz val="10"/>
        <rFont val="Arial"/>
        <family val="0"/>
      </rPr>
      <t xml:space="preserve"> налёт</t>
    </r>
  </si>
  <si>
    <t>F-86 из них боевые вылеты выполняли</t>
  </si>
  <si>
    <t>F-86 - общее количество пилотов прошедших ТВД рассчитаное по цифрам Вована-22</t>
  </si>
  <si>
    <r>
      <t xml:space="preserve">Рассчётная средняя продолжительность </t>
    </r>
    <r>
      <rPr>
        <b/>
        <sz val="9"/>
        <color indexed="10"/>
        <rFont val="Arial"/>
        <family val="0"/>
      </rPr>
      <t>боевого</t>
    </r>
    <r>
      <rPr>
        <sz val="9"/>
        <rFont val="Arial"/>
        <family val="0"/>
      </rPr>
      <t xml:space="preserve"> вылета в час-мин</t>
    </r>
  </si>
  <si>
    <t>по статье КиТ</t>
  </si>
  <si>
    <t>по предварительным рассчётам Виталия и Вована-22</t>
  </si>
  <si>
    <t>по моим рассчётам</t>
  </si>
  <si>
    <t>cоотношение по боевым вылетам на лётчика в пользу американцев по разным источникам</t>
  </si>
  <si>
    <t>cоотношение количествы пилотов, выполнявших боевые вылеты на ТВД в нашу пользу по разным источникам было</t>
  </si>
  <si>
    <t>если затонировано, то это фактические цифры</t>
  </si>
  <si>
    <r>
      <t xml:space="preserve">количество </t>
    </r>
    <r>
      <rPr>
        <b/>
        <sz val="10"/>
        <color indexed="10"/>
        <rFont val="Arial"/>
        <family val="2"/>
      </rPr>
      <t>боевых</t>
    </r>
    <r>
      <rPr>
        <sz val="10"/>
        <rFont val="Arial"/>
        <family val="0"/>
      </rPr>
      <t xml:space="preserve"> вылетов на лётчика в среднем</t>
    </r>
  </si>
  <si>
    <t xml:space="preserve"> Сборошено 510-ым, Авиабаза Крон, 12/10-12</t>
  </si>
  <si>
    <r>
      <t xml:space="preserve">МиГи по </t>
    </r>
    <r>
      <rPr>
        <b/>
        <u val="single"/>
        <sz val="9"/>
        <rFont val="Arial"/>
        <family val="0"/>
      </rPr>
      <t>моему рассчёту</t>
    </r>
  </si>
  <si>
    <r>
      <t xml:space="preserve">F-86 - общее количество пилотов прошедших ТВД </t>
    </r>
    <r>
      <rPr>
        <b/>
        <u val="single"/>
        <sz val="10"/>
        <rFont val="Arial"/>
        <family val="2"/>
      </rPr>
      <t>рассчитаное мной</t>
    </r>
    <r>
      <rPr>
        <sz val="10"/>
        <rFont val="Arial"/>
        <family val="0"/>
      </rPr>
      <t xml:space="preserve"> по цифрам Вована-22</t>
    </r>
  </si>
  <si>
    <t xml:space="preserve"> Сборошено 510-ым, Авиабаза Крон, 28/1-13</t>
  </si>
  <si>
    <r>
      <t xml:space="preserve">из них (по предварительным рассчётам) в </t>
    </r>
    <r>
      <rPr>
        <b/>
        <sz val="9"/>
        <color indexed="10"/>
        <rFont val="Arial"/>
        <family val="2"/>
      </rPr>
      <t>боевых</t>
    </r>
    <r>
      <rPr>
        <sz val="9"/>
        <rFont val="Arial"/>
        <family val="0"/>
      </rPr>
      <t xml:space="preserve"> вылетах участвовало около 95%</t>
    </r>
  </si>
  <si>
    <r>
      <t xml:space="preserve">F-86 из них </t>
    </r>
    <r>
      <rPr>
        <b/>
        <sz val="10"/>
        <color indexed="10"/>
        <rFont val="Arial"/>
        <family val="2"/>
      </rPr>
      <t>боевые</t>
    </r>
    <r>
      <rPr>
        <sz val="10"/>
        <rFont val="Arial"/>
        <family val="0"/>
      </rPr>
      <t xml:space="preserve"> вылеты выполняли</t>
    </r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</si>
</sst>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\ %"/>
    <numFmt numFmtId="181" formatCode="0.00000000"/>
  </numFmts>
  <fonts count="2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sz val="9"/>
      <color indexed="10"/>
      <name val="Arial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8"/>
      <color indexed="60"/>
      <name val="Tahoma"/>
      <family val="2"/>
    </font>
    <font>
      <b/>
      <sz val="8"/>
      <color indexed="16"/>
      <name val="Tahoma"/>
      <family val="2"/>
    </font>
    <font>
      <sz val="8"/>
      <color indexed="16"/>
      <name val="Tahoma"/>
      <family val="2"/>
    </font>
    <font>
      <b/>
      <sz val="9"/>
      <name val="Tahoma"/>
      <family val="2"/>
    </font>
    <font>
      <b/>
      <sz val="9"/>
      <color indexed="60"/>
      <name val="Tahoma"/>
      <family val="2"/>
    </font>
    <font>
      <b/>
      <sz val="9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mediumDashed"/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Dashed"/>
      <top>
        <color indexed="63"/>
      </top>
      <bottom style="thick">
        <color indexed="55"/>
      </bottom>
    </border>
    <border>
      <left style="mediumDashed"/>
      <right>
        <color indexed="63"/>
      </right>
      <top style="thick">
        <color indexed="55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>
        <color indexed="55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Dashed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Dashed">
        <color indexed="63"/>
      </left>
      <right>
        <color indexed="63"/>
      </right>
      <top style="thick"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3" fontId="0" fillId="2" borderId="24" xfId="0" applyNumberForma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2" borderId="25" xfId="0" applyNumberForma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3.7109375" style="0" customWidth="1"/>
    <col min="3" max="3" width="13.00390625" style="0" customWidth="1"/>
    <col min="4" max="4" width="17.28125" style="0" customWidth="1"/>
    <col min="5" max="5" width="15.8515625" style="0" customWidth="1"/>
    <col min="6" max="6" width="17.7109375" style="0" customWidth="1"/>
    <col min="7" max="7" width="13.28125" style="0" customWidth="1"/>
    <col min="8" max="8" width="16.57421875" style="0" customWidth="1"/>
    <col min="9" max="9" width="13.57421875" style="0" customWidth="1"/>
    <col min="10" max="10" width="14.28125" style="0" customWidth="1"/>
    <col min="11" max="11" width="17.421875" style="0" customWidth="1"/>
    <col min="12" max="13" width="16.42187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9" ht="63.75" customHeight="1" thickBot="1">
      <c r="A1" s="48" t="s">
        <v>34</v>
      </c>
      <c r="B1" s="4" t="s">
        <v>3</v>
      </c>
      <c r="C1" s="4" t="s">
        <v>10</v>
      </c>
      <c r="D1" s="3" t="s">
        <v>30</v>
      </c>
      <c r="E1" s="3" t="s">
        <v>23</v>
      </c>
      <c r="F1" s="4" t="s">
        <v>1</v>
      </c>
      <c r="G1" s="7" t="s">
        <v>20</v>
      </c>
      <c r="H1" s="3" t="s">
        <v>17</v>
      </c>
      <c r="I1" s="1" t="s">
        <v>2</v>
      </c>
      <c r="J1" s="2" t="s">
        <v>16</v>
      </c>
      <c r="K1" s="3" t="s">
        <v>8</v>
      </c>
      <c r="L1" s="4" t="s">
        <v>9</v>
      </c>
      <c r="M1" s="2" t="s">
        <v>5</v>
      </c>
      <c r="N1" s="1" t="s">
        <v>7</v>
      </c>
      <c r="O1" s="2" t="s">
        <v>18</v>
      </c>
      <c r="P1" s="5" t="s">
        <v>6</v>
      </c>
      <c r="Q1" s="8"/>
      <c r="S1" s="8"/>
    </row>
    <row r="2" spans="1:19" ht="30.75" customHeight="1" thickTop="1">
      <c r="A2" s="14" t="s">
        <v>14</v>
      </c>
      <c r="B2" s="15">
        <v>1100</v>
      </c>
      <c r="C2" s="16">
        <v>64000</v>
      </c>
      <c r="D2" s="15">
        <f>C2/B2</f>
        <v>58.18181818181818</v>
      </c>
      <c r="E2" s="57" t="s">
        <v>0</v>
      </c>
      <c r="F2" s="57">
        <v>0.75</v>
      </c>
      <c r="G2" s="17">
        <f>C2*F2</f>
        <v>48000</v>
      </c>
      <c r="H2" s="37">
        <f>G2/B2</f>
        <v>43.63636363636363</v>
      </c>
      <c r="I2" s="38">
        <v>28000</v>
      </c>
      <c r="J2" s="18">
        <f>I2/B2</f>
        <v>25.454545454545453</v>
      </c>
      <c r="K2" s="19">
        <v>0.5</v>
      </c>
      <c r="L2" s="15">
        <f>I2/K2</f>
        <v>56000</v>
      </c>
      <c r="M2" s="15">
        <f>L2/B2</f>
        <v>50.90909090909091</v>
      </c>
      <c r="N2" s="32">
        <f>G2+I2</f>
        <v>76000</v>
      </c>
      <c r="O2" s="15">
        <f>N2/B2</f>
        <v>69.0909090909091</v>
      </c>
      <c r="P2" s="20">
        <f>D2+M2</f>
        <v>109.0909090909091</v>
      </c>
      <c r="Q2" s="13"/>
      <c r="S2" s="13"/>
    </row>
    <row r="3" spans="1:19" ht="24" customHeight="1" thickBot="1">
      <c r="A3" s="21" t="s">
        <v>15</v>
      </c>
      <c r="B3" s="22">
        <v>900</v>
      </c>
      <c r="C3" s="23">
        <v>87177</v>
      </c>
      <c r="D3" s="22">
        <f>C3/B3</f>
        <v>96.86333333333333</v>
      </c>
      <c r="E3" s="58" t="s">
        <v>19</v>
      </c>
      <c r="F3" s="58">
        <v>1.4</v>
      </c>
      <c r="G3" s="24">
        <f>C3*F3</f>
        <v>122047.79999999999</v>
      </c>
      <c r="H3" s="24">
        <f>G3/B3</f>
        <v>135.60866666666666</v>
      </c>
      <c r="I3" s="39">
        <v>46665</v>
      </c>
      <c r="J3" s="25">
        <f>I3/B3</f>
        <v>51.85</v>
      </c>
      <c r="K3" s="26">
        <v>0.5</v>
      </c>
      <c r="L3" s="22">
        <f>I3/K3</f>
        <v>93330</v>
      </c>
      <c r="M3" s="22">
        <f>L3/B3</f>
        <v>103.7</v>
      </c>
      <c r="N3" s="33">
        <f>G3+I3</f>
        <v>168712.8</v>
      </c>
      <c r="O3" s="22">
        <f>N3/B3</f>
        <v>187.45866666666666</v>
      </c>
      <c r="P3" s="27">
        <f>D3+M3</f>
        <v>200.56333333333333</v>
      </c>
      <c r="Q3" s="13"/>
      <c r="R3" s="10"/>
      <c r="S3" s="13"/>
    </row>
    <row r="4" spans="1:19" ht="14.25" thickBot="1" thickTop="1">
      <c r="A4" s="9"/>
      <c r="B4" s="9"/>
      <c r="C4" s="9"/>
      <c r="D4" s="10"/>
      <c r="E4" s="9"/>
      <c r="F4" s="9"/>
      <c r="G4" s="9"/>
      <c r="H4" s="31"/>
      <c r="I4" s="34"/>
      <c r="J4" s="11"/>
      <c r="K4" s="9"/>
      <c r="L4" s="9"/>
      <c r="M4" s="10"/>
      <c r="N4" s="34"/>
      <c r="O4" s="10"/>
      <c r="P4" s="12"/>
      <c r="Q4" s="6"/>
      <c r="R4" s="10"/>
      <c r="S4" s="13"/>
    </row>
    <row r="5" spans="1:19" ht="18.75" customHeight="1" thickTop="1">
      <c r="A5" s="14" t="s">
        <v>11</v>
      </c>
      <c r="B5" s="15">
        <v>1250</v>
      </c>
      <c r="C5" s="16">
        <v>64000</v>
      </c>
      <c r="D5" s="15">
        <f>C5/B5</f>
        <v>51.2</v>
      </c>
      <c r="E5" s="57" t="s">
        <v>0</v>
      </c>
      <c r="F5" s="57">
        <v>0.75</v>
      </c>
      <c r="G5" s="17">
        <f>C5*F5</f>
        <v>48000</v>
      </c>
      <c r="H5" s="37">
        <f>G5/B5</f>
        <v>38.4</v>
      </c>
      <c r="I5" s="38">
        <v>28000</v>
      </c>
      <c r="J5" s="18">
        <f>I5/B5</f>
        <v>22.4</v>
      </c>
      <c r="K5" s="19">
        <v>0.5</v>
      </c>
      <c r="L5" s="15">
        <f>I5/K5</f>
        <v>56000</v>
      </c>
      <c r="M5" s="15">
        <f>L5/B5</f>
        <v>44.8</v>
      </c>
      <c r="N5" s="32">
        <f>G5+I5</f>
        <v>76000</v>
      </c>
      <c r="O5" s="15">
        <f>N5/B5</f>
        <v>60.8</v>
      </c>
      <c r="P5" s="20">
        <f>D5+M5</f>
        <v>96</v>
      </c>
      <c r="Q5" s="9"/>
      <c r="R5" s="10"/>
      <c r="S5" s="13"/>
    </row>
    <row r="6" spans="1:19" ht="20.25" customHeight="1" thickBot="1">
      <c r="A6" s="21" t="s">
        <v>12</v>
      </c>
      <c r="B6" s="22">
        <v>1100</v>
      </c>
      <c r="C6" s="23">
        <v>87179</v>
      </c>
      <c r="D6" s="22">
        <f>C6/B6</f>
        <v>79.25363636363636</v>
      </c>
      <c r="E6" s="58" t="s">
        <v>19</v>
      </c>
      <c r="F6" s="60">
        <v>1.396379862</v>
      </c>
      <c r="G6" s="23">
        <f>C6*F6</f>
        <v>121734.99998929801</v>
      </c>
      <c r="H6" s="24">
        <f>G6/B6</f>
        <v>110.66818180845274</v>
      </c>
      <c r="I6" s="39">
        <v>46665</v>
      </c>
      <c r="J6" s="25">
        <f>I6/B6</f>
        <v>42.42272727272727</v>
      </c>
      <c r="K6" s="26">
        <v>0.5</v>
      </c>
      <c r="L6" s="22">
        <f>I6/K6</f>
        <v>93330</v>
      </c>
      <c r="M6" s="22">
        <f>L6/B6</f>
        <v>84.84545454545454</v>
      </c>
      <c r="N6" s="33">
        <f>G6+I6</f>
        <v>168399.999989298</v>
      </c>
      <c r="O6" s="22">
        <f>N6/B6</f>
        <v>153.09090908118</v>
      </c>
      <c r="P6" s="27">
        <f>D6+M6</f>
        <v>164.0990909090909</v>
      </c>
      <c r="Q6" s="9"/>
      <c r="R6" s="10"/>
      <c r="S6" s="13"/>
    </row>
    <row r="7" spans="2:19" s="9" customFormat="1" ht="14.25" thickBot="1" thickTop="1">
      <c r="B7" s="10"/>
      <c r="D7" s="10"/>
      <c r="H7" s="31"/>
      <c r="J7" s="11"/>
      <c r="M7" s="10"/>
      <c r="N7" s="6"/>
      <c r="O7" s="10"/>
      <c r="P7" s="10"/>
      <c r="R7" s="10"/>
      <c r="S7" s="13"/>
    </row>
    <row r="8" spans="1:19" ht="28.5" customHeight="1" thickTop="1">
      <c r="A8" s="67" t="s">
        <v>32</v>
      </c>
      <c r="B8" s="68">
        <v>1330</v>
      </c>
      <c r="C8" s="69"/>
      <c r="D8" s="69"/>
      <c r="E8" s="69"/>
      <c r="F8" s="69"/>
      <c r="G8" s="69"/>
      <c r="H8" s="69"/>
      <c r="I8" s="85"/>
      <c r="J8" s="69"/>
      <c r="K8" s="69"/>
      <c r="L8" s="69"/>
      <c r="M8" s="69"/>
      <c r="N8" s="85"/>
      <c r="O8" s="69"/>
      <c r="P8" s="84"/>
      <c r="Q8" s="9"/>
      <c r="R8" s="10"/>
      <c r="S8" s="13"/>
    </row>
    <row r="9" spans="1:19" ht="60.75" customHeight="1">
      <c r="A9" s="70" t="s">
        <v>35</v>
      </c>
      <c r="B9" s="29">
        <f>B8*0.95</f>
        <v>1263.5</v>
      </c>
      <c r="C9" s="62">
        <v>64000</v>
      </c>
      <c r="D9" s="10">
        <f>C9/B9</f>
        <v>50.65294815987337</v>
      </c>
      <c r="E9" s="63" t="s">
        <v>0</v>
      </c>
      <c r="F9" s="63">
        <v>0.75</v>
      </c>
      <c r="G9" s="64">
        <f>C9*F9</f>
        <v>48000</v>
      </c>
      <c r="H9" s="31">
        <f>G9/B9</f>
        <v>37.989711119905024</v>
      </c>
      <c r="I9" s="65">
        <v>28000</v>
      </c>
      <c r="J9" s="11">
        <f>I9/B8</f>
        <v>21.05263157894737</v>
      </c>
      <c r="K9" s="66">
        <v>0.5</v>
      </c>
      <c r="L9" s="10">
        <f>I9/K9</f>
        <v>56000</v>
      </c>
      <c r="M9" s="10">
        <f>L9/B8</f>
        <v>42.10526315789474</v>
      </c>
      <c r="N9" s="36">
        <f>G9+I9</f>
        <v>76000</v>
      </c>
      <c r="O9" s="10">
        <f>N9/B8</f>
        <v>57.142857142857146</v>
      </c>
      <c r="P9" s="72">
        <f>D9+M9</f>
        <v>92.75821131776812</v>
      </c>
      <c r="Q9" s="9"/>
      <c r="S9" s="13"/>
    </row>
    <row r="10" spans="1:17" ht="57.75" customHeight="1">
      <c r="A10" s="71" t="s">
        <v>33</v>
      </c>
      <c r="B10" s="29">
        <v>1227</v>
      </c>
      <c r="C10" s="9"/>
      <c r="D10" s="10"/>
      <c r="E10" s="9"/>
      <c r="F10" s="30"/>
      <c r="G10" s="9"/>
      <c r="H10" s="31"/>
      <c r="I10" s="34"/>
      <c r="J10" s="9"/>
      <c r="K10" s="9"/>
      <c r="L10" s="10"/>
      <c r="M10" s="10"/>
      <c r="N10" s="36"/>
      <c r="O10" s="9"/>
      <c r="P10" s="72"/>
      <c r="Q10" s="9"/>
    </row>
    <row r="11" spans="1:17" ht="38.25" customHeight="1" thickBot="1">
      <c r="A11" s="73" t="s">
        <v>36</v>
      </c>
      <c r="B11" s="74">
        <v>1152</v>
      </c>
      <c r="C11" s="75">
        <v>87179</v>
      </c>
      <c r="D11" s="76">
        <f>C11/B11</f>
        <v>75.67621527777777</v>
      </c>
      <c r="E11" s="77" t="s">
        <v>19</v>
      </c>
      <c r="F11" s="77">
        <v>1.4</v>
      </c>
      <c r="G11" s="75">
        <v>121735</v>
      </c>
      <c r="H11" s="78">
        <f>G11/B11</f>
        <v>105.67274305555556</v>
      </c>
      <c r="I11" s="79">
        <v>46665</v>
      </c>
      <c r="J11" s="80">
        <f>I11/B10</f>
        <v>38.0317848410758</v>
      </c>
      <c r="K11" s="81">
        <v>0.5</v>
      </c>
      <c r="L11" s="76">
        <f>I11/K11</f>
        <v>93330</v>
      </c>
      <c r="M11" s="76">
        <f>L11/B10</f>
        <v>76.0635696821516</v>
      </c>
      <c r="N11" s="82">
        <f>G11+I11</f>
        <v>168400</v>
      </c>
      <c r="O11" s="80">
        <f>N11/B10</f>
        <v>137.24531377343112</v>
      </c>
      <c r="P11" s="83">
        <f>D11+M11</f>
        <v>151.73978495992935</v>
      </c>
      <c r="Q11" s="9"/>
    </row>
    <row r="12" spans="1:20" ht="35.25" customHeight="1" thickBot="1" thickTop="1">
      <c r="A12" s="9"/>
      <c r="B12" s="9"/>
      <c r="C12" s="9"/>
      <c r="D12" s="10"/>
      <c r="E12" s="9"/>
      <c r="F12" s="30"/>
      <c r="G12" s="9"/>
      <c r="H12" s="31"/>
      <c r="I12" s="9"/>
      <c r="J12" s="9"/>
      <c r="K12" s="9"/>
      <c r="L12" s="10"/>
      <c r="Q12" s="9"/>
      <c r="R12" s="9"/>
      <c r="S12" s="9"/>
      <c r="T12" s="9"/>
    </row>
    <row r="13" spans="1:20" ht="76.5" customHeight="1">
      <c r="A13" s="49"/>
      <c r="B13" s="50" t="s">
        <v>24</v>
      </c>
      <c r="C13" s="50" t="s">
        <v>25</v>
      </c>
      <c r="D13" s="51" t="s">
        <v>26</v>
      </c>
      <c r="F13" s="49"/>
      <c r="G13" s="50" t="s">
        <v>24</v>
      </c>
      <c r="H13" s="50" t="s">
        <v>25</v>
      </c>
      <c r="I13" s="51" t="s">
        <v>26</v>
      </c>
      <c r="K13" s="41" t="s">
        <v>29</v>
      </c>
      <c r="P13" s="9"/>
      <c r="Q13" s="9"/>
      <c r="R13" s="9"/>
      <c r="S13" s="9"/>
      <c r="T13" s="9"/>
    </row>
    <row r="14" spans="1:18" ht="63.75" customHeight="1" thickBot="1">
      <c r="A14" s="52" t="s">
        <v>28</v>
      </c>
      <c r="B14" s="54">
        <f>B2/B3</f>
        <v>1.2222222222222223</v>
      </c>
      <c r="C14" s="54">
        <f>B5/B6</f>
        <v>1.1363636363636365</v>
      </c>
      <c r="D14" s="55">
        <f>B9/B11</f>
        <v>1.0967881944444444</v>
      </c>
      <c r="F14" s="52" t="s">
        <v>27</v>
      </c>
      <c r="G14" s="53">
        <f>D3/D2</f>
        <v>1.6648385416666667</v>
      </c>
      <c r="H14" s="53">
        <f>D6/D5</f>
        <v>1.5479225852272727</v>
      </c>
      <c r="I14" s="56">
        <f>D11/D9</f>
        <v>1.4940140313042534</v>
      </c>
      <c r="Q14" s="11"/>
      <c r="R14" s="11"/>
    </row>
    <row r="15" spans="2:18" ht="21.75" customHeight="1">
      <c r="B15" s="9"/>
      <c r="C15" s="42"/>
      <c r="D15" s="8"/>
      <c r="N15" s="9"/>
      <c r="O15" s="9"/>
      <c r="P15" s="9"/>
      <c r="Q15" s="9"/>
      <c r="R15" s="9"/>
    </row>
    <row r="16" spans="1:4" ht="43.5" customHeight="1">
      <c r="A16" s="9"/>
      <c r="B16" s="9"/>
      <c r="C16" s="42"/>
      <c r="D16" s="8"/>
    </row>
    <row r="17" spans="3:4" ht="21.75" customHeight="1">
      <c r="C17" s="42"/>
      <c r="D17" s="40"/>
    </row>
    <row r="18" spans="3:4" ht="24.75" customHeight="1">
      <c r="C18" s="42"/>
      <c r="D18" s="8"/>
    </row>
    <row r="19" ht="25.5" customHeight="1">
      <c r="D19" s="8"/>
    </row>
    <row r="20" ht="41.25" customHeight="1">
      <c r="D20" s="44"/>
    </row>
    <row r="21" ht="36" customHeight="1">
      <c r="D21" s="44"/>
    </row>
    <row r="22" spans="3:4" ht="39" customHeight="1">
      <c r="C22" s="8"/>
      <c r="D22" s="8"/>
    </row>
    <row r="23" spans="3:14" ht="36.75" customHeight="1">
      <c r="C23" s="8"/>
      <c r="D23" s="44"/>
      <c r="N23" s="43"/>
    </row>
    <row r="24" spans="3:14" ht="37.5" customHeight="1">
      <c r="C24" s="8"/>
      <c r="D24" s="8"/>
      <c r="N24" s="43"/>
    </row>
    <row r="25" ht="12.75">
      <c r="D25" s="44"/>
    </row>
    <row r="26" ht="12.75">
      <c r="D26" s="8"/>
    </row>
    <row r="27" ht="12.75">
      <c r="D27" s="8"/>
    </row>
    <row r="28" spans="4:14" ht="12.75">
      <c r="D28" s="8"/>
      <c r="N28" s="4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3.7109375" style="0" customWidth="1"/>
    <col min="3" max="3" width="13.00390625" style="0" customWidth="1"/>
    <col min="4" max="4" width="17.28125" style="0" customWidth="1"/>
    <col min="5" max="5" width="15.8515625" style="0" customWidth="1"/>
    <col min="6" max="6" width="17.7109375" style="0" customWidth="1"/>
    <col min="7" max="7" width="13.28125" style="0" customWidth="1"/>
    <col min="8" max="8" width="16.57421875" style="0" customWidth="1"/>
    <col min="9" max="9" width="13.57421875" style="0" customWidth="1"/>
    <col min="10" max="10" width="14.28125" style="0" customWidth="1"/>
    <col min="11" max="11" width="17.421875" style="0" customWidth="1"/>
    <col min="12" max="13" width="16.42187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9" ht="63.75" customHeight="1" thickBot="1">
      <c r="A1" s="48" t="s">
        <v>34</v>
      </c>
      <c r="B1" s="4" t="s">
        <v>3</v>
      </c>
      <c r="C1" s="4" t="s">
        <v>10</v>
      </c>
      <c r="D1" s="3" t="s">
        <v>30</v>
      </c>
      <c r="E1" s="3" t="s">
        <v>23</v>
      </c>
      <c r="F1" s="4" t="s">
        <v>1</v>
      </c>
      <c r="G1" s="7" t="s">
        <v>20</v>
      </c>
      <c r="H1" s="3" t="s">
        <v>17</v>
      </c>
      <c r="I1" s="1" t="s">
        <v>2</v>
      </c>
      <c r="J1" s="2" t="s">
        <v>16</v>
      </c>
      <c r="K1" s="3" t="s">
        <v>8</v>
      </c>
      <c r="L1" s="4" t="s">
        <v>9</v>
      </c>
      <c r="M1" s="2" t="s">
        <v>5</v>
      </c>
      <c r="N1" s="1" t="s">
        <v>7</v>
      </c>
      <c r="O1" s="2" t="s">
        <v>18</v>
      </c>
      <c r="P1" s="5" t="s">
        <v>6</v>
      </c>
      <c r="Q1" s="8"/>
      <c r="S1" s="8"/>
    </row>
    <row r="2" spans="1:19" ht="30.75" customHeight="1" thickTop="1">
      <c r="A2" s="14" t="s">
        <v>14</v>
      </c>
      <c r="B2" s="15">
        <v>1100</v>
      </c>
      <c r="C2" s="16">
        <v>64000</v>
      </c>
      <c r="D2" s="15">
        <f>C2/B2</f>
        <v>58.18181818181818</v>
      </c>
      <c r="E2" s="57" t="s">
        <v>0</v>
      </c>
      <c r="F2" s="57">
        <v>0.75</v>
      </c>
      <c r="G2" s="17">
        <f>C2*F2</f>
        <v>48000</v>
      </c>
      <c r="H2" s="37">
        <f>G2/B2</f>
        <v>43.63636363636363</v>
      </c>
      <c r="I2" s="38">
        <v>28000</v>
      </c>
      <c r="J2" s="18">
        <f>I2/B2</f>
        <v>25.454545454545453</v>
      </c>
      <c r="K2" s="19">
        <v>0.5</v>
      </c>
      <c r="L2" s="15">
        <f>I2/K2</f>
        <v>56000</v>
      </c>
      <c r="M2" s="15">
        <f>L2/B2</f>
        <v>50.90909090909091</v>
      </c>
      <c r="N2" s="32">
        <f>G2+I2</f>
        <v>76000</v>
      </c>
      <c r="O2" s="15">
        <f>N2/B2</f>
        <v>69.0909090909091</v>
      </c>
      <c r="P2" s="20">
        <f>D2+M2</f>
        <v>109.0909090909091</v>
      </c>
      <c r="Q2" s="13"/>
      <c r="S2" s="13"/>
    </row>
    <row r="3" spans="1:19" ht="24" customHeight="1" thickBot="1">
      <c r="A3" s="21" t="s">
        <v>15</v>
      </c>
      <c r="B3" s="22">
        <v>900</v>
      </c>
      <c r="C3" s="23">
        <v>87177</v>
      </c>
      <c r="D3" s="22">
        <f>C3/B3</f>
        <v>96.86333333333333</v>
      </c>
      <c r="E3" s="58" t="s">
        <v>19</v>
      </c>
      <c r="F3" s="58">
        <v>1.4</v>
      </c>
      <c r="G3" s="24">
        <f>C3*F3</f>
        <v>122047.79999999999</v>
      </c>
      <c r="H3" s="24">
        <f>G3/B3</f>
        <v>135.60866666666666</v>
      </c>
      <c r="I3" s="39">
        <v>46665</v>
      </c>
      <c r="J3" s="25">
        <f>I3/B3</f>
        <v>51.85</v>
      </c>
      <c r="K3" s="26">
        <v>0.5</v>
      </c>
      <c r="L3" s="22">
        <f>I3/K3</f>
        <v>93330</v>
      </c>
      <c r="M3" s="22">
        <f>L3/B3</f>
        <v>103.7</v>
      </c>
      <c r="N3" s="33">
        <f>G3+I3</f>
        <v>168712.8</v>
      </c>
      <c r="O3" s="22">
        <f>N3/B3</f>
        <v>187.45866666666666</v>
      </c>
      <c r="P3" s="27">
        <f>D3+M3</f>
        <v>200.56333333333333</v>
      </c>
      <c r="Q3" s="13"/>
      <c r="R3" s="10"/>
      <c r="S3" s="13"/>
    </row>
    <row r="4" spans="1:19" ht="14.25" thickBot="1" thickTop="1">
      <c r="A4" s="9"/>
      <c r="B4" s="9"/>
      <c r="C4" s="9"/>
      <c r="D4" s="10"/>
      <c r="E4" s="9"/>
      <c r="F4" s="9"/>
      <c r="G4" s="9"/>
      <c r="H4" s="31"/>
      <c r="I4" s="34"/>
      <c r="J4" s="11"/>
      <c r="K4" s="9"/>
      <c r="L4" s="9"/>
      <c r="M4" s="10"/>
      <c r="N4" s="34"/>
      <c r="O4" s="10"/>
      <c r="P4" s="12"/>
      <c r="Q4" s="6"/>
      <c r="R4" s="10"/>
      <c r="S4" s="13"/>
    </row>
    <row r="5" spans="1:19" ht="18.75" customHeight="1" thickTop="1">
      <c r="A5" s="14" t="s">
        <v>11</v>
      </c>
      <c r="B5" s="15">
        <v>1250</v>
      </c>
      <c r="C5" s="16">
        <v>64000</v>
      </c>
      <c r="D5" s="15">
        <f>C5/B5</f>
        <v>51.2</v>
      </c>
      <c r="E5" s="57" t="s">
        <v>0</v>
      </c>
      <c r="F5" s="57">
        <v>0.75</v>
      </c>
      <c r="G5" s="17">
        <f>C5*F5</f>
        <v>48000</v>
      </c>
      <c r="H5" s="37">
        <f>G5/B5</f>
        <v>38.4</v>
      </c>
      <c r="I5" s="38">
        <v>28000</v>
      </c>
      <c r="J5" s="18">
        <f>I5/B5</f>
        <v>22.4</v>
      </c>
      <c r="K5" s="19">
        <v>0.5</v>
      </c>
      <c r="L5" s="15">
        <f>I5/K5</f>
        <v>56000</v>
      </c>
      <c r="M5" s="15">
        <f>L5/B5</f>
        <v>44.8</v>
      </c>
      <c r="N5" s="32">
        <f>G5+I5</f>
        <v>76000</v>
      </c>
      <c r="O5" s="15">
        <f>N5/B5</f>
        <v>60.8</v>
      </c>
      <c r="P5" s="20">
        <f>D5+M5</f>
        <v>96</v>
      </c>
      <c r="Q5" s="9"/>
      <c r="R5" s="10"/>
      <c r="S5" s="13"/>
    </row>
    <row r="6" spans="1:19" ht="20.25" customHeight="1" thickBot="1">
      <c r="A6" s="21" t="s">
        <v>12</v>
      </c>
      <c r="B6" s="22">
        <v>1100</v>
      </c>
      <c r="C6" s="23">
        <v>87179</v>
      </c>
      <c r="D6" s="22">
        <f>C6/B6</f>
        <v>79.25363636363636</v>
      </c>
      <c r="E6" s="58" t="s">
        <v>19</v>
      </c>
      <c r="F6" s="60">
        <v>1.396379862</v>
      </c>
      <c r="G6" s="23">
        <f>C6*F6</f>
        <v>121734.99998929801</v>
      </c>
      <c r="H6" s="24">
        <f>G6/B6</f>
        <v>110.66818180845274</v>
      </c>
      <c r="I6" s="39">
        <v>46665</v>
      </c>
      <c r="J6" s="25">
        <f>I6/B6</f>
        <v>42.42272727272727</v>
      </c>
      <c r="K6" s="26">
        <v>0.5</v>
      </c>
      <c r="L6" s="22">
        <f>I6/K6</f>
        <v>93330</v>
      </c>
      <c r="M6" s="22">
        <f>L6/B6</f>
        <v>84.84545454545454</v>
      </c>
      <c r="N6" s="33">
        <f>G6+I6</f>
        <v>168399.999989298</v>
      </c>
      <c r="O6" s="22">
        <f>N6/B6</f>
        <v>153.09090908118</v>
      </c>
      <c r="P6" s="27">
        <f>D6+M6</f>
        <v>164.0990909090909</v>
      </c>
      <c r="Q6" s="9"/>
      <c r="R6" s="10"/>
      <c r="S6" s="13"/>
    </row>
    <row r="7" spans="2:19" s="9" customFormat="1" ht="14.25" thickBot="1" thickTop="1">
      <c r="B7" s="10"/>
      <c r="D7" s="10"/>
      <c r="H7" s="31"/>
      <c r="J7" s="11"/>
      <c r="M7" s="10"/>
      <c r="N7" s="6"/>
      <c r="O7" s="10"/>
      <c r="P7" s="10"/>
      <c r="R7" s="10"/>
      <c r="S7" s="13"/>
    </row>
    <row r="8" spans="1:19" ht="28.5" customHeight="1" thickTop="1">
      <c r="A8" s="67" t="s">
        <v>32</v>
      </c>
      <c r="B8" s="68">
        <v>1330</v>
      </c>
      <c r="C8" s="69"/>
      <c r="D8" s="69"/>
      <c r="E8" s="69"/>
      <c r="F8" s="69"/>
      <c r="G8" s="69"/>
      <c r="H8" s="69"/>
      <c r="I8" s="85"/>
      <c r="J8" s="69"/>
      <c r="K8" s="69"/>
      <c r="L8" s="69"/>
      <c r="M8" s="69"/>
      <c r="N8" s="85"/>
      <c r="O8" s="69"/>
      <c r="P8" s="84"/>
      <c r="Q8" s="9"/>
      <c r="R8" s="10"/>
      <c r="S8" s="13"/>
    </row>
    <row r="9" spans="1:19" ht="60.75" customHeight="1">
      <c r="A9" s="70" t="s">
        <v>35</v>
      </c>
      <c r="B9" s="29">
        <f>B8*0.95</f>
        <v>1263.5</v>
      </c>
      <c r="C9" s="62">
        <v>64000</v>
      </c>
      <c r="D9" s="10">
        <f>C9/B9</f>
        <v>50.65294815987337</v>
      </c>
      <c r="E9" s="63" t="s">
        <v>0</v>
      </c>
      <c r="F9" s="63">
        <v>0.75</v>
      </c>
      <c r="G9" s="64">
        <f>C9*F9</f>
        <v>48000</v>
      </c>
      <c r="H9" s="31">
        <f>G9/B9</f>
        <v>37.989711119905024</v>
      </c>
      <c r="I9" s="65">
        <v>28000</v>
      </c>
      <c r="J9" s="11">
        <f>I9/B8</f>
        <v>21.05263157894737</v>
      </c>
      <c r="K9" s="66">
        <v>0.5</v>
      </c>
      <c r="L9" s="10">
        <f>I9/K9</f>
        <v>56000</v>
      </c>
      <c r="M9" s="10">
        <f>L9/B8</f>
        <v>42.10526315789474</v>
      </c>
      <c r="N9" s="36">
        <f>G9+I9</f>
        <v>76000</v>
      </c>
      <c r="O9" s="10">
        <f>N9/B8</f>
        <v>57.142857142857146</v>
      </c>
      <c r="P9" s="72">
        <f>D9+M9</f>
        <v>92.75821131776812</v>
      </c>
      <c r="Q9" s="9"/>
      <c r="S9" s="13"/>
    </row>
    <row r="10" spans="1:17" ht="57.75" customHeight="1">
      <c r="A10" s="71" t="s">
        <v>33</v>
      </c>
      <c r="B10" s="29">
        <v>1227</v>
      </c>
      <c r="C10" s="9"/>
      <c r="D10" s="10"/>
      <c r="E10" s="9"/>
      <c r="F10" s="30"/>
      <c r="G10" s="9"/>
      <c r="H10" s="31"/>
      <c r="I10" s="34"/>
      <c r="J10" s="9"/>
      <c r="K10" s="9"/>
      <c r="L10" s="10"/>
      <c r="M10" s="10"/>
      <c r="N10" s="36"/>
      <c r="O10" s="9"/>
      <c r="P10" s="72"/>
      <c r="Q10" s="9"/>
    </row>
    <row r="11" spans="1:17" ht="38.25" customHeight="1" thickBot="1">
      <c r="A11" s="73" t="s">
        <v>36</v>
      </c>
      <c r="B11" s="74">
        <v>1152</v>
      </c>
      <c r="C11" s="75">
        <v>87179</v>
      </c>
      <c r="D11" s="76">
        <f>C11/B11</f>
        <v>75.67621527777777</v>
      </c>
      <c r="E11" s="77" t="s">
        <v>19</v>
      </c>
      <c r="F11" s="77">
        <v>1.4</v>
      </c>
      <c r="G11" s="75">
        <v>121735</v>
      </c>
      <c r="H11" s="78">
        <f>G11/B11</f>
        <v>105.67274305555556</v>
      </c>
      <c r="I11" s="79">
        <v>46665</v>
      </c>
      <c r="J11" s="80">
        <f>I11/B10</f>
        <v>38.0317848410758</v>
      </c>
      <c r="K11" s="81">
        <v>0.5</v>
      </c>
      <c r="L11" s="76">
        <f>I11/K11</f>
        <v>93330</v>
      </c>
      <c r="M11" s="76">
        <f>L11/B10</f>
        <v>76.0635696821516</v>
      </c>
      <c r="N11" s="82">
        <f>G11+I11</f>
        <v>168400</v>
      </c>
      <c r="O11" s="80">
        <f>N11/B10</f>
        <v>137.24531377343112</v>
      </c>
      <c r="P11" s="83">
        <f>D11+M11</f>
        <v>151.73978495992935</v>
      </c>
      <c r="Q11" s="9"/>
    </row>
    <row r="12" spans="1:20" ht="35.25" customHeight="1" thickBot="1" thickTop="1">
      <c r="A12" s="9"/>
      <c r="B12" s="9"/>
      <c r="C12" s="9"/>
      <c r="D12" s="10"/>
      <c r="E12" s="9"/>
      <c r="F12" s="30"/>
      <c r="G12" s="9"/>
      <c r="H12" s="31"/>
      <c r="I12" s="9"/>
      <c r="J12" s="9"/>
      <c r="K12" s="9"/>
      <c r="L12" s="10"/>
      <c r="Q12" s="9"/>
      <c r="R12" s="9"/>
      <c r="S12" s="9"/>
      <c r="T12" s="9"/>
    </row>
    <row r="13" spans="1:20" ht="76.5" customHeight="1">
      <c r="A13" s="49"/>
      <c r="B13" s="50" t="s">
        <v>24</v>
      </c>
      <c r="C13" s="50" t="s">
        <v>25</v>
      </c>
      <c r="D13" s="51" t="s">
        <v>26</v>
      </c>
      <c r="F13" s="49"/>
      <c r="G13" s="50" t="s">
        <v>24</v>
      </c>
      <c r="H13" s="50" t="s">
        <v>25</v>
      </c>
      <c r="I13" s="51" t="s">
        <v>26</v>
      </c>
      <c r="K13" s="41" t="s">
        <v>29</v>
      </c>
      <c r="P13" s="9"/>
      <c r="Q13" s="9"/>
      <c r="R13" s="9"/>
      <c r="S13" s="9"/>
      <c r="T13" s="9"/>
    </row>
    <row r="14" spans="1:18" ht="63.75" customHeight="1" thickBot="1">
      <c r="A14" s="52" t="s">
        <v>28</v>
      </c>
      <c r="B14" s="54">
        <f>B2/B3</f>
        <v>1.2222222222222223</v>
      </c>
      <c r="C14" s="54">
        <f>B5/B6</f>
        <v>1.1363636363636365</v>
      </c>
      <c r="D14" s="55">
        <f>B9/B11</f>
        <v>1.0967881944444444</v>
      </c>
      <c r="F14" s="52" t="s">
        <v>27</v>
      </c>
      <c r="G14" s="53">
        <f>D3/D2</f>
        <v>1.6648385416666667</v>
      </c>
      <c r="H14" s="53">
        <f>D6/D5</f>
        <v>1.5479225852272727</v>
      </c>
      <c r="I14" s="56">
        <f>D11/D9</f>
        <v>1.4940140313042534</v>
      </c>
      <c r="Q14" s="11"/>
      <c r="R14" s="11"/>
    </row>
    <row r="15" spans="2:18" ht="21.75" customHeight="1">
      <c r="B15" s="9"/>
      <c r="C15" s="42"/>
      <c r="D15" s="8"/>
      <c r="N15" s="9"/>
      <c r="O15" s="9"/>
      <c r="P15" s="9"/>
      <c r="Q15" s="9"/>
      <c r="R15" s="9"/>
    </row>
    <row r="16" spans="1:4" ht="43.5" customHeight="1">
      <c r="A16" s="9"/>
      <c r="B16" s="9"/>
      <c r="C16" s="42"/>
      <c r="D16" s="8"/>
    </row>
    <row r="17" spans="3:4" ht="21.75" customHeight="1">
      <c r="C17" s="42"/>
      <c r="D17" s="40"/>
    </row>
    <row r="18" spans="3:4" ht="24.75" customHeight="1">
      <c r="C18" s="42"/>
      <c r="D18" s="8"/>
    </row>
    <row r="19" ht="25.5" customHeight="1">
      <c r="D19" s="8"/>
    </row>
    <row r="20" ht="41.25" customHeight="1">
      <c r="D20" s="44"/>
    </row>
    <row r="21" ht="36" customHeight="1">
      <c r="D21" s="44"/>
    </row>
    <row r="22" spans="3:4" ht="39" customHeight="1">
      <c r="C22" s="8"/>
      <c r="D22" s="8"/>
    </row>
    <row r="23" spans="3:14" ht="36.75" customHeight="1">
      <c r="C23" s="8"/>
      <c r="D23" s="44"/>
      <c r="N23" s="43"/>
    </row>
    <row r="24" spans="3:14" ht="37.5" customHeight="1">
      <c r="C24" s="8"/>
      <c r="D24" s="8"/>
      <c r="N24" s="43"/>
    </row>
    <row r="25" ht="12.75">
      <c r="D25" s="44"/>
    </row>
    <row r="26" ht="12.75">
      <c r="D26" s="8"/>
    </row>
    <row r="27" ht="12.75">
      <c r="D27" s="8"/>
    </row>
    <row r="28" spans="4:14" ht="12.75">
      <c r="D28" s="8"/>
      <c r="N28" s="43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3.7109375" style="0" customWidth="1"/>
    <col min="3" max="3" width="13.00390625" style="0" customWidth="1"/>
    <col min="4" max="4" width="17.28125" style="0" customWidth="1"/>
    <col min="5" max="5" width="15.8515625" style="0" customWidth="1"/>
    <col min="6" max="6" width="17.7109375" style="0" customWidth="1"/>
    <col min="7" max="7" width="13.28125" style="0" customWidth="1"/>
    <col min="8" max="8" width="16.57421875" style="0" customWidth="1"/>
    <col min="9" max="9" width="13.57421875" style="0" customWidth="1"/>
    <col min="10" max="10" width="14.28125" style="0" customWidth="1"/>
    <col min="11" max="11" width="17.421875" style="0" customWidth="1"/>
    <col min="12" max="13" width="16.421875" style="0" customWidth="1"/>
    <col min="14" max="14" width="11.28125" style="0" customWidth="1"/>
    <col min="15" max="15" width="12.00390625" style="0" customWidth="1"/>
    <col min="16" max="16" width="13.140625" style="0" customWidth="1"/>
    <col min="17" max="17" width="11.28125" style="0" customWidth="1"/>
    <col min="18" max="18" width="21.00390625" style="0" customWidth="1"/>
    <col min="19" max="19" width="12.8515625" style="0" customWidth="1"/>
    <col min="22" max="22" width="9.28125" style="0" customWidth="1"/>
  </cols>
  <sheetData>
    <row r="1" spans="1:19" ht="63.75" customHeight="1" thickBot="1">
      <c r="A1" s="48" t="s">
        <v>31</v>
      </c>
      <c r="B1" s="4" t="s">
        <v>3</v>
      </c>
      <c r="C1" s="4" t="s">
        <v>10</v>
      </c>
      <c r="D1" s="3" t="s">
        <v>4</v>
      </c>
      <c r="E1" s="3" t="s">
        <v>23</v>
      </c>
      <c r="F1" s="4" t="s">
        <v>1</v>
      </c>
      <c r="G1" s="7" t="s">
        <v>20</v>
      </c>
      <c r="H1" s="3" t="s">
        <v>17</v>
      </c>
      <c r="I1" s="1" t="s">
        <v>2</v>
      </c>
      <c r="J1" s="2" t="s">
        <v>16</v>
      </c>
      <c r="K1" s="3" t="s">
        <v>8</v>
      </c>
      <c r="L1" s="4" t="s">
        <v>9</v>
      </c>
      <c r="M1" s="2" t="s">
        <v>5</v>
      </c>
      <c r="N1" s="1" t="s">
        <v>7</v>
      </c>
      <c r="O1" s="2" t="s">
        <v>18</v>
      </c>
      <c r="P1" s="5" t="s">
        <v>6</v>
      </c>
      <c r="Q1" s="8"/>
      <c r="S1" s="8"/>
    </row>
    <row r="2" spans="1:19" ht="30.75" customHeight="1" thickTop="1">
      <c r="A2" s="14" t="s">
        <v>14</v>
      </c>
      <c r="B2" s="15">
        <v>1100</v>
      </c>
      <c r="C2" s="16">
        <v>64000</v>
      </c>
      <c r="D2" s="15">
        <f>C2/B2</f>
        <v>58.18181818181818</v>
      </c>
      <c r="E2" s="57" t="s">
        <v>0</v>
      </c>
      <c r="F2" s="57">
        <v>0.75</v>
      </c>
      <c r="G2" s="17">
        <f>C2*F2</f>
        <v>48000</v>
      </c>
      <c r="H2" s="37">
        <f>G2/B2</f>
        <v>43.63636363636363</v>
      </c>
      <c r="I2" s="38">
        <v>28000</v>
      </c>
      <c r="J2" s="18">
        <f>I2/B2</f>
        <v>25.454545454545453</v>
      </c>
      <c r="K2" s="19">
        <v>0.5</v>
      </c>
      <c r="L2" s="15">
        <f>I2/K2</f>
        <v>56000</v>
      </c>
      <c r="M2" s="15">
        <f>L2/B2</f>
        <v>50.90909090909091</v>
      </c>
      <c r="N2" s="32">
        <f>G2+I2</f>
        <v>76000</v>
      </c>
      <c r="O2" s="15">
        <f>N2/B2</f>
        <v>69.0909090909091</v>
      </c>
      <c r="P2" s="20">
        <f>D2+M2</f>
        <v>109.0909090909091</v>
      </c>
      <c r="Q2" s="13"/>
      <c r="S2" s="13"/>
    </row>
    <row r="3" spans="1:19" ht="24" customHeight="1" thickBot="1">
      <c r="A3" s="21" t="s">
        <v>15</v>
      </c>
      <c r="B3" s="22">
        <v>900</v>
      </c>
      <c r="C3" s="23">
        <v>87177</v>
      </c>
      <c r="D3" s="22">
        <f>C3/B3</f>
        <v>96.86333333333333</v>
      </c>
      <c r="E3" s="58" t="s">
        <v>19</v>
      </c>
      <c r="F3" s="58">
        <v>1.4</v>
      </c>
      <c r="G3" s="24">
        <f>C3*F3</f>
        <v>122047.79999999999</v>
      </c>
      <c r="H3" s="24">
        <f>G3/B3</f>
        <v>135.60866666666666</v>
      </c>
      <c r="I3" s="39">
        <v>46665</v>
      </c>
      <c r="J3" s="25">
        <f>I3/B3</f>
        <v>51.85</v>
      </c>
      <c r="K3" s="26">
        <v>0.5</v>
      </c>
      <c r="L3" s="22">
        <f>I3/K3</f>
        <v>93330</v>
      </c>
      <c r="M3" s="22">
        <f>L3/B3</f>
        <v>103.7</v>
      </c>
      <c r="N3" s="33">
        <f>G3+I3</f>
        <v>168712.8</v>
      </c>
      <c r="O3" s="22">
        <f>N3/B3</f>
        <v>187.45866666666666</v>
      </c>
      <c r="P3" s="27">
        <f>D3+M3</f>
        <v>200.56333333333333</v>
      </c>
      <c r="Q3" s="13"/>
      <c r="R3" s="10"/>
      <c r="S3" s="13"/>
    </row>
    <row r="4" spans="1:19" ht="14.25" thickBot="1" thickTop="1">
      <c r="A4" s="9"/>
      <c r="B4" s="9"/>
      <c r="C4" s="9"/>
      <c r="D4" s="10"/>
      <c r="E4" s="9"/>
      <c r="F4" s="9"/>
      <c r="G4" s="9"/>
      <c r="H4" s="31"/>
      <c r="I4" s="34"/>
      <c r="J4" s="11"/>
      <c r="K4" s="9"/>
      <c r="L4" s="9"/>
      <c r="M4" s="10"/>
      <c r="N4" s="34"/>
      <c r="O4" s="10"/>
      <c r="P4" s="12"/>
      <c r="Q4" s="6"/>
      <c r="R4" s="10"/>
      <c r="S4" s="13"/>
    </row>
    <row r="5" spans="1:19" ht="18.75" customHeight="1" thickTop="1">
      <c r="A5" s="14" t="s">
        <v>11</v>
      </c>
      <c r="B5" s="15">
        <v>1250</v>
      </c>
      <c r="C5" s="16">
        <v>64000</v>
      </c>
      <c r="D5" s="15">
        <f>C5/B5</f>
        <v>51.2</v>
      </c>
      <c r="E5" s="57" t="s">
        <v>0</v>
      </c>
      <c r="F5" s="57">
        <v>0.75</v>
      </c>
      <c r="G5" s="17">
        <f>C5*F5</f>
        <v>48000</v>
      </c>
      <c r="H5" s="37">
        <f>G5/B5</f>
        <v>38.4</v>
      </c>
      <c r="I5" s="38">
        <v>28000</v>
      </c>
      <c r="J5" s="18">
        <f>I5/B5</f>
        <v>22.4</v>
      </c>
      <c r="K5" s="19">
        <v>0.5</v>
      </c>
      <c r="L5" s="15">
        <f>I5/K5</f>
        <v>56000</v>
      </c>
      <c r="M5" s="15">
        <f>L5/B5</f>
        <v>44.8</v>
      </c>
      <c r="N5" s="32">
        <f>G5+I5</f>
        <v>76000</v>
      </c>
      <c r="O5" s="15">
        <f>N5/B5</f>
        <v>60.8</v>
      </c>
      <c r="P5" s="20">
        <f>D5+M5</f>
        <v>96</v>
      </c>
      <c r="Q5" s="9"/>
      <c r="R5" s="10"/>
      <c r="S5" s="13"/>
    </row>
    <row r="6" spans="1:19" ht="20.25" customHeight="1" thickBot="1">
      <c r="A6" s="21" t="s">
        <v>12</v>
      </c>
      <c r="B6" s="22">
        <v>1100</v>
      </c>
      <c r="C6" s="23">
        <v>87179</v>
      </c>
      <c r="D6" s="22">
        <f>C6/B6</f>
        <v>79.25363636363636</v>
      </c>
      <c r="E6" s="58" t="s">
        <v>19</v>
      </c>
      <c r="F6" s="60">
        <v>1.396379862</v>
      </c>
      <c r="G6" s="23">
        <f>C6*F6</f>
        <v>121734.99998929801</v>
      </c>
      <c r="H6" s="24">
        <f>G6/B6</f>
        <v>110.66818180845274</v>
      </c>
      <c r="I6" s="39">
        <v>46665</v>
      </c>
      <c r="J6" s="25">
        <f>I6/B6</f>
        <v>42.42272727272727</v>
      </c>
      <c r="K6" s="26">
        <v>0.5</v>
      </c>
      <c r="L6" s="22">
        <f>I6/K6</f>
        <v>93330</v>
      </c>
      <c r="M6" s="22">
        <f>L6/B6</f>
        <v>84.84545454545454</v>
      </c>
      <c r="N6" s="33">
        <f>G6+I6</f>
        <v>168399.999989298</v>
      </c>
      <c r="O6" s="22">
        <f>N6/B6</f>
        <v>153.09090908118</v>
      </c>
      <c r="P6" s="27">
        <f>D6+M6</f>
        <v>164.0990909090909</v>
      </c>
      <c r="Q6" s="9"/>
      <c r="R6" s="10"/>
      <c r="S6" s="13"/>
    </row>
    <row r="7" spans="1:19" ht="14.25" thickBot="1" thickTop="1">
      <c r="A7" s="9"/>
      <c r="B7" s="10"/>
      <c r="C7" s="9"/>
      <c r="D7" s="10"/>
      <c r="E7" s="9"/>
      <c r="F7" s="9"/>
      <c r="G7" s="9"/>
      <c r="H7" s="31"/>
      <c r="I7" s="34"/>
      <c r="J7" s="11"/>
      <c r="K7" s="9"/>
      <c r="L7" s="9"/>
      <c r="M7" s="10"/>
      <c r="N7" s="35"/>
      <c r="O7" s="10"/>
      <c r="P7" s="12"/>
      <c r="Q7" s="9"/>
      <c r="R7" s="10"/>
      <c r="S7" s="13"/>
    </row>
    <row r="8" spans="1:19" ht="28.5" customHeight="1" thickTop="1">
      <c r="A8" s="14" t="s">
        <v>13</v>
      </c>
      <c r="B8" s="15">
        <v>1330</v>
      </c>
      <c r="C8" s="16">
        <v>64000</v>
      </c>
      <c r="D8" s="15">
        <f>C8/B8</f>
        <v>48.1203007518797</v>
      </c>
      <c r="E8" s="57" t="s">
        <v>0</v>
      </c>
      <c r="F8" s="57">
        <v>0.75</v>
      </c>
      <c r="G8" s="17">
        <f>C8*F8</f>
        <v>48000</v>
      </c>
      <c r="H8" s="37">
        <f>G8/B8</f>
        <v>36.090225563909776</v>
      </c>
      <c r="I8" s="38">
        <v>28000</v>
      </c>
      <c r="J8" s="18">
        <f>I8/B8</f>
        <v>21.05263157894737</v>
      </c>
      <c r="K8" s="19">
        <v>0.5</v>
      </c>
      <c r="L8" s="15">
        <f>I8/K8</f>
        <v>56000</v>
      </c>
      <c r="M8" s="15">
        <f>L8/B8</f>
        <v>42.10526315789474</v>
      </c>
      <c r="N8" s="32">
        <f>G8+I8</f>
        <v>76000</v>
      </c>
      <c r="O8" s="15">
        <f>N8/B8</f>
        <v>57.142857142857146</v>
      </c>
      <c r="P8" s="20">
        <f>D8+M8</f>
        <v>90.22556390977444</v>
      </c>
      <c r="Q8" s="9"/>
      <c r="R8" s="10"/>
      <c r="S8" s="13"/>
    </row>
    <row r="9" spans="1:19" ht="73.5" customHeight="1">
      <c r="A9" s="28" t="s">
        <v>22</v>
      </c>
      <c r="B9" s="29">
        <v>1227</v>
      </c>
      <c r="C9" s="9"/>
      <c r="D9" s="10"/>
      <c r="E9" s="9"/>
      <c r="F9" s="30"/>
      <c r="G9" s="9"/>
      <c r="H9" s="31"/>
      <c r="I9" s="34"/>
      <c r="J9" s="9"/>
      <c r="K9" s="9"/>
      <c r="L9" s="10"/>
      <c r="M9" s="10"/>
      <c r="N9" s="36"/>
      <c r="O9" s="9"/>
      <c r="P9" s="12"/>
      <c r="Q9" s="9"/>
      <c r="S9" s="13"/>
    </row>
    <row r="10" spans="1:17" ht="39" customHeight="1" thickBot="1">
      <c r="A10" s="45" t="s">
        <v>21</v>
      </c>
      <c r="B10" s="61">
        <v>1152</v>
      </c>
      <c r="C10" s="46">
        <v>87179</v>
      </c>
      <c r="D10" s="47">
        <f>C10/B10</f>
        <v>75.67621527777777</v>
      </c>
      <c r="E10" s="59" t="s">
        <v>19</v>
      </c>
      <c r="F10" s="58">
        <v>1.4</v>
      </c>
      <c r="G10" s="23">
        <v>121735</v>
      </c>
      <c r="H10" s="24">
        <f>G10/B10</f>
        <v>105.67274305555556</v>
      </c>
      <c r="I10" s="39">
        <v>46665</v>
      </c>
      <c r="J10" s="25">
        <f>I10/B9</f>
        <v>38.0317848410758</v>
      </c>
      <c r="K10" s="26">
        <v>0.5</v>
      </c>
      <c r="L10" s="22">
        <f>I10/K10</f>
        <v>93330</v>
      </c>
      <c r="M10" s="22">
        <f>L10/B9</f>
        <v>76.0635696821516</v>
      </c>
      <c r="N10" s="33">
        <f>G10+I10</f>
        <v>168400</v>
      </c>
      <c r="O10" s="25">
        <f>N10/B9</f>
        <v>137.24531377343112</v>
      </c>
      <c r="P10" s="27">
        <f>D10+M10</f>
        <v>151.73978495992935</v>
      </c>
      <c r="Q10" s="9"/>
    </row>
    <row r="11" spans="1:17" ht="24" customHeight="1" thickBot="1" thickTop="1">
      <c r="A11" s="9"/>
      <c r="B11" s="9"/>
      <c r="C11" s="9"/>
      <c r="D11" s="10"/>
      <c r="E11" s="9"/>
      <c r="F11" s="30"/>
      <c r="G11" s="9"/>
      <c r="H11" s="31"/>
      <c r="I11" s="9"/>
      <c r="J11" s="9"/>
      <c r="K11" s="9"/>
      <c r="L11" s="10"/>
      <c r="Q11" s="9"/>
    </row>
    <row r="12" spans="1:20" ht="80.25" customHeight="1">
      <c r="A12" s="49"/>
      <c r="B12" s="50" t="s">
        <v>24</v>
      </c>
      <c r="C12" s="50" t="s">
        <v>25</v>
      </c>
      <c r="D12" s="51" t="s">
        <v>26</v>
      </c>
      <c r="F12" s="49"/>
      <c r="G12" s="50" t="s">
        <v>24</v>
      </c>
      <c r="H12" s="50" t="s">
        <v>25</v>
      </c>
      <c r="I12" s="51" t="s">
        <v>26</v>
      </c>
      <c r="K12" s="41" t="s">
        <v>29</v>
      </c>
      <c r="P12" s="9"/>
      <c r="Q12" s="9"/>
      <c r="R12" s="9"/>
      <c r="S12" s="9"/>
      <c r="T12" s="9"/>
    </row>
    <row r="13" spans="1:20" ht="77.25" customHeight="1" thickBot="1">
      <c r="A13" s="52" t="s">
        <v>28</v>
      </c>
      <c r="B13" s="54">
        <f>B2/B3</f>
        <v>1.2222222222222223</v>
      </c>
      <c r="C13" s="54">
        <f>B5/B6</f>
        <v>1.1363636363636365</v>
      </c>
      <c r="D13" s="55">
        <f>B8/B10</f>
        <v>1.1545138888888888</v>
      </c>
      <c r="F13" s="52" t="s">
        <v>27</v>
      </c>
      <c r="G13" s="53">
        <f>D3/D2</f>
        <v>1.6648385416666667</v>
      </c>
      <c r="H13" s="53">
        <f>D6/D5</f>
        <v>1.5479225852272727</v>
      </c>
      <c r="I13" s="56">
        <f>D10/D8</f>
        <v>1.5726463487413194</v>
      </c>
      <c r="Q13" s="9"/>
      <c r="R13" s="9"/>
      <c r="S13" s="9"/>
      <c r="T13" s="9"/>
    </row>
    <row r="14" spans="3:18" ht="22.5" customHeight="1">
      <c r="C14" s="42"/>
      <c r="D14" s="8"/>
      <c r="N14" s="9"/>
      <c r="O14" s="9"/>
      <c r="P14" s="9"/>
      <c r="Q14" s="11"/>
      <c r="R14" s="11"/>
    </row>
    <row r="15" spans="2:18" ht="21.75" customHeight="1">
      <c r="B15" s="9"/>
      <c r="C15" s="42"/>
      <c r="D15" s="8"/>
      <c r="N15" s="9"/>
      <c r="O15" s="9"/>
      <c r="P15" s="9"/>
      <c r="Q15" s="9"/>
      <c r="R15" s="9"/>
    </row>
    <row r="16" spans="1:4" ht="43.5" customHeight="1">
      <c r="A16" s="9"/>
      <c r="B16" s="9"/>
      <c r="C16" s="42"/>
      <c r="D16" s="8"/>
    </row>
    <row r="17" spans="3:4" ht="21.75" customHeight="1">
      <c r="C17" s="42"/>
      <c r="D17" s="40"/>
    </row>
    <row r="18" spans="3:4" ht="24.75" customHeight="1">
      <c r="C18" s="42"/>
      <c r="D18" s="8"/>
    </row>
    <row r="19" ht="25.5" customHeight="1">
      <c r="D19" s="8"/>
    </row>
    <row r="20" ht="41.25" customHeight="1">
      <c r="D20" s="44"/>
    </row>
    <row r="21" ht="36" customHeight="1">
      <c r="D21" s="44"/>
    </row>
    <row r="22" spans="3:4" ht="39" customHeight="1">
      <c r="C22" s="8"/>
      <c r="D22" s="8"/>
    </row>
    <row r="23" spans="3:14" ht="36.75" customHeight="1">
      <c r="C23" s="8"/>
      <c r="D23" s="44"/>
      <c r="N23" s="43"/>
    </row>
    <row r="24" spans="3:14" ht="37.5" customHeight="1">
      <c r="C24" s="8"/>
      <c r="D24" s="8"/>
      <c r="N24" s="43"/>
    </row>
    <row r="25" ht="12.75">
      <c r="D25" s="44"/>
    </row>
    <row r="26" ht="12.75">
      <c r="D26" s="8"/>
    </row>
    <row r="27" ht="12.75">
      <c r="D27" s="8"/>
    </row>
    <row r="28" spans="4:14" ht="12.75">
      <c r="D28" s="8"/>
      <c r="N28" s="43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Valentine Prigarin</cp:lastModifiedBy>
  <dcterms:created xsi:type="dcterms:W3CDTF">2009-04-27T14:25:47Z</dcterms:created>
  <dcterms:modified xsi:type="dcterms:W3CDTF">2013-01-28T11:24:35Z</dcterms:modified>
  <cp:category/>
  <cp:version/>
  <cp:contentType/>
  <cp:contentStatus/>
</cp:coreProperties>
</file>