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<sst xmlns="http://schemas.openxmlformats.org/spreadsheetml/2006/main" count="11" uniqueCount="11">
  <si>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верх</t>
  </si>
  <si>
    <t>низ</t>
  </si>
  <si>
    <t>разница</t>
  </si>
  <si>
    <t>Верх,см</t>
  </si>
  <si>
    <t>Низ,см</t>
  </si>
  <si>
    <t>Коорд,м</t>
  </si>
  <si>
    <t>масштаб пикс/см</t>
  </si>
  <si>
    <t>Перемещение</t>
  </si>
  <si>
    <t>Скорость</t>
  </si>
  <si>
    <t>Ускорение</t>
  </si>
  <si>
    <t>Номер кадра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</si>
</sst>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Лист1!$G$2:$G$16</c:f>
              <c:numCache/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Лист1!$I$2:$I$16</c:f>
              <c:numCache/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0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Лист1!$J$2:$J$16</c:f>
              <c:numCache/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114300</xdr:rowOff>
    </xdr:from>
    <xdr:to>
      <xdr:col>9</xdr:col>
      <xdr:colOff>47625</xdr:colOff>
      <xdr:row>42</xdr:row>
      <xdr:rowOff>133350</xdr:rowOff>
    </xdr:to>
    <xdr:graphicFrame>
      <xdr:nvGraphicFramePr>
        <xdr:cNvPr id="1" name="Chart 8"/>
        <xdr:cNvGraphicFramePr/>
      </xdr:nvGraphicFramePr>
      <xdr:xfrm>
        <a:off x="104775" y="2867025"/>
        <a:ext cx="6657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27</xdr:row>
      <xdr:rowOff>19050</xdr:rowOff>
    </xdr:from>
    <xdr:to>
      <xdr:col>10</xdr:col>
      <xdr:colOff>561975</xdr:colOff>
      <xdr:row>52</xdr:row>
      <xdr:rowOff>38100</xdr:rowOff>
    </xdr:to>
    <xdr:graphicFrame>
      <xdr:nvGraphicFramePr>
        <xdr:cNvPr id="2" name="Chart 9"/>
        <xdr:cNvGraphicFramePr/>
      </xdr:nvGraphicFramePr>
      <xdr:xfrm>
        <a:off x="1304925" y="4391025"/>
        <a:ext cx="66579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514350</xdr:colOff>
      <xdr:row>28</xdr:row>
      <xdr:rowOff>95250</xdr:rowOff>
    </xdr:from>
    <xdr:to>
      <xdr:col>18</xdr:col>
      <xdr:colOff>285750</xdr:colOff>
      <xdr:row>53</xdr:row>
      <xdr:rowOff>114300</xdr:rowOff>
    </xdr:to>
    <xdr:graphicFrame>
      <xdr:nvGraphicFramePr>
        <xdr:cNvPr id="3" name="Chart 10"/>
        <xdr:cNvGraphicFramePr/>
      </xdr:nvGraphicFramePr>
      <xdr:xfrm>
        <a:off x="6543675" y="4629150"/>
        <a:ext cx="66294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4">
      <selection activeCell="A9" sqref="A9"/>
    </sheetView>
  </sheetViews>
  <sheetFormatPr defaultColWidth="9.00390625" defaultRowHeight="12.75"/>
  <cols>
    <col min="4" max="4" width="16.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L1" t="s">
        <v>10</v>
      </c>
    </row>
    <row r="2" spans="1:12" ht="12.75">
      <c r="A2">
        <v>363</v>
      </c>
      <c r="B2" s="1">
        <f>A2+50*D2</f>
        <v>396</v>
      </c>
      <c r="C2">
        <v>33</v>
      </c>
      <c r="D2">
        <f>C2/50</f>
        <v>0.66</v>
      </c>
      <c r="E2">
        <f>600-A2/D2</f>
        <v>50</v>
      </c>
      <c r="F2">
        <f>600-B2/D2</f>
        <v>0</v>
      </c>
      <c r="G2">
        <f>(E2+F2)/200</f>
        <v>0.25</v>
      </c>
      <c r="H2">
        <f>G2-0.25</f>
        <v>0</v>
      </c>
      <c r="I2">
        <f>H2*30</f>
        <v>0</v>
      </c>
      <c r="J2">
        <f>0</f>
        <v>0</v>
      </c>
      <c r="L2">
        <v>1</v>
      </c>
    </row>
    <row r="3" spans="1:12" ht="12.75">
      <c r="A3">
        <v>362</v>
      </c>
      <c r="B3" s="1">
        <f>A3+50*D3</f>
        <v>395</v>
      </c>
      <c r="C3">
        <v>33</v>
      </c>
      <c r="D3">
        <f>C3/50</f>
        <v>0.66</v>
      </c>
      <c r="E3">
        <f aca="true" t="shared" si="0" ref="E3:E16">600-A3/D3</f>
        <v>51.5151515151515</v>
      </c>
      <c r="F3">
        <f aca="true" t="shared" si="1" ref="F3:F16">600-B3/D3</f>
        <v>1.5151515151515014</v>
      </c>
      <c r="G3">
        <f aca="true" t="shared" si="2" ref="G3:G16">(E3+F3)/200</f>
        <v>0.265151515151515</v>
      </c>
      <c r="H3">
        <f>G3-G2</f>
        <v>0.015151515151515027</v>
      </c>
      <c r="I3">
        <f>(G3-G2)*30</f>
        <v>0.4545454545454508</v>
      </c>
      <c r="J3">
        <f>(I3-I2)*30</f>
        <v>13.636363636363525</v>
      </c>
      <c r="L3">
        <v>2</v>
      </c>
    </row>
    <row r="4" spans="1:12" ht="12.75">
      <c r="A4">
        <v>359</v>
      </c>
      <c r="B4" s="1">
        <f>A4+50*D4</f>
        <v>392</v>
      </c>
      <c r="C4">
        <v>33</v>
      </c>
      <c r="D4">
        <f>C4/50</f>
        <v>0.66</v>
      </c>
      <c r="E4">
        <f t="shared" si="0"/>
        <v>56.06060606060612</v>
      </c>
      <c r="F4">
        <f t="shared" si="1"/>
        <v>6.060606060606119</v>
      </c>
      <c r="G4">
        <f t="shared" si="2"/>
        <v>0.3106060606060612</v>
      </c>
      <c r="H4">
        <f aca="true" t="shared" si="3" ref="H4:H16">G4-G3</f>
        <v>0.04545454545454619</v>
      </c>
      <c r="I4">
        <f aca="true" t="shared" si="4" ref="I4:I16">(G4-G3)*30</f>
        <v>1.3636363636363857</v>
      </c>
      <c r="J4">
        <f aca="true" t="shared" si="5" ref="J4:J16">(I4-I3)*30</f>
        <v>27.272727272728048</v>
      </c>
      <c r="L4">
        <v>3</v>
      </c>
    </row>
    <row r="5" spans="1:12" ht="12.75">
      <c r="A5">
        <v>353</v>
      </c>
      <c r="B5" s="1">
        <f>A5+50*D5</f>
        <v>386</v>
      </c>
      <c r="C5">
        <v>33</v>
      </c>
      <c r="D5">
        <f>C5/50</f>
        <v>0.66</v>
      </c>
      <c r="E5">
        <f t="shared" si="0"/>
        <v>65.15151515151513</v>
      </c>
      <c r="F5">
        <f t="shared" si="1"/>
        <v>15.151515151515127</v>
      </c>
      <c r="G5">
        <f t="shared" si="2"/>
        <v>0.40151515151515127</v>
      </c>
      <c r="H5">
        <f t="shared" si="3"/>
        <v>0.09090909090909005</v>
      </c>
      <c r="I5">
        <f t="shared" si="4"/>
        <v>2.7272727272727018</v>
      </c>
      <c r="J5">
        <f t="shared" si="5"/>
        <v>40.90909090908948</v>
      </c>
      <c r="L5">
        <v>4</v>
      </c>
    </row>
    <row r="6" spans="1:12" ht="12.75">
      <c r="A6">
        <v>344</v>
      </c>
      <c r="B6" s="2">
        <v>377</v>
      </c>
      <c r="C6">
        <f>B6-A6</f>
        <v>33</v>
      </c>
      <c r="D6">
        <f>C6/50</f>
        <v>0.66</v>
      </c>
      <c r="E6">
        <f t="shared" si="0"/>
        <v>78.78787878787887</v>
      </c>
      <c r="F6">
        <f t="shared" si="1"/>
        <v>28.787878787878867</v>
      </c>
      <c r="G6">
        <f t="shared" si="2"/>
        <v>0.5378787878787886</v>
      </c>
      <c r="H6">
        <f t="shared" si="3"/>
        <v>0.13636363636363735</v>
      </c>
      <c r="I6">
        <f t="shared" si="4"/>
        <v>4.09090909090912</v>
      </c>
      <c r="J6">
        <f t="shared" si="5"/>
        <v>40.909090909092555</v>
      </c>
      <c r="L6">
        <v>5</v>
      </c>
    </row>
    <row r="7" spans="1:12" ht="12.75">
      <c r="A7">
        <v>332</v>
      </c>
      <c r="B7">
        <v>365</v>
      </c>
      <c r="C7">
        <f aca="true" t="shared" si="6" ref="C7:C15">B7-A7</f>
        <v>33</v>
      </c>
      <c r="D7">
        <f aca="true" t="shared" si="7" ref="D7:D15">C7/50</f>
        <v>0.66</v>
      </c>
      <c r="E7">
        <f t="shared" si="0"/>
        <v>96.969696969697</v>
      </c>
      <c r="F7">
        <f t="shared" si="1"/>
        <v>46.969696969697</v>
      </c>
      <c r="G7">
        <f t="shared" si="2"/>
        <v>0.71969696969697</v>
      </c>
      <c r="H7">
        <f t="shared" si="3"/>
        <v>0.18181818181818132</v>
      </c>
      <c r="I7">
        <f t="shared" si="4"/>
        <v>5.45454545454544</v>
      </c>
      <c r="J7">
        <f t="shared" si="5"/>
        <v>40.90909090908959</v>
      </c>
      <c r="L7">
        <v>6</v>
      </c>
    </row>
    <row r="8" spans="1:12" ht="12.75">
      <c r="A8">
        <v>314</v>
      </c>
      <c r="B8">
        <v>347</v>
      </c>
      <c r="C8">
        <f t="shared" si="6"/>
        <v>33</v>
      </c>
      <c r="D8">
        <f t="shared" si="7"/>
        <v>0.66</v>
      </c>
      <c r="E8">
        <f t="shared" si="0"/>
        <v>124.24242424242425</v>
      </c>
      <c r="F8">
        <f t="shared" si="1"/>
        <v>74.24242424242425</v>
      </c>
      <c r="G8">
        <f t="shared" si="2"/>
        <v>0.9924242424242425</v>
      </c>
      <c r="H8">
        <f t="shared" si="3"/>
        <v>0.2727272727272726</v>
      </c>
      <c r="I8">
        <f t="shared" si="4"/>
        <v>8.181818181818178</v>
      </c>
      <c r="J8">
        <f t="shared" si="5"/>
        <v>81.81818181818214</v>
      </c>
      <c r="L8">
        <v>7</v>
      </c>
    </row>
    <row r="9" spans="1:13" ht="12.75">
      <c r="A9">
        <v>290</v>
      </c>
      <c r="B9">
        <v>323</v>
      </c>
      <c r="C9">
        <f t="shared" si="6"/>
        <v>33</v>
      </c>
      <c r="D9">
        <f t="shared" si="7"/>
        <v>0.66</v>
      </c>
      <c r="E9">
        <f t="shared" si="0"/>
        <v>160.60606060606062</v>
      </c>
      <c r="F9">
        <f t="shared" si="1"/>
        <v>110.60606060606062</v>
      </c>
      <c r="G9" s="3">
        <f t="shared" si="2"/>
        <v>1.3560606060606062</v>
      </c>
      <c r="H9">
        <f t="shared" si="3"/>
        <v>0.36363636363636365</v>
      </c>
      <c r="I9">
        <f t="shared" si="4"/>
        <v>10.90909090909091</v>
      </c>
      <c r="J9">
        <f t="shared" si="5"/>
        <v>81.81818181818196</v>
      </c>
      <c r="K9" s="3"/>
      <c r="L9" s="3">
        <v>8</v>
      </c>
      <c r="M9" s="3"/>
    </row>
    <row r="10" spans="1:12" ht="12.75">
      <c r="A10">
        <v>262</v>
      </c>
      <c r="B10">
        <v>297</v>
      </c>
      <c r="C10">
        <f t="shared" si="6"/>
        <v>35</v>
      </c>
      <c r="D10">
        <f t="shared" si="7"/>
        <v>0.7</v>
      </c>
      <c r="E10">
        <f t="shared" si="0"/>
        <v>225.71428571428567</v>
      </c>
      <c r="F10">
        <f t="shared" si="1"/>
        <v>175.71428571428567</v>
      </c>
      <c r="G10">
        <f t="shared" si="2"/>
        <v>2.0071428571428567</v>
      </c>
      <c r="H10">
        <f t="shared" si="3"/>
        <v>0.6510822510822505</v>
      </c>
      <c r="I10">
        <f t="shared" si="4"/>
        <v>19.532467532467514</v>
      </c>
      <c r="J10">
        <f t="shared" si="5"/>
        <v>258.70129870129813</v>
      </c>
      <c r="L10">
        <v>9</v>
      </c>
    </row>
    <row r="11" spans="1:12" ht="12.75">
      <c r="A11">
        <v>226</v>
      </c>
      <c r="B11">
        <v>260</v>
      </c>
      <c r="C11">
        <f t="shared" si="6"/>
        <v>34</v>
      </c>
      <c r="D11">
        <f t="shared" si="7"/>
        <v>0.68</v>
      </c>
      <c r="E11">
        <f t="shared" si="0"/>
        <v>267.64705882352945</v>
      </c>
      <c r="F11">
        <f t="shared" si="1"/>
        <v>217.64705882352945</v>
      </c>
      <c r="G11">
        <f t="shared" si="2"/>
        <v>2.4264705882352944</v>
      </c>
      <c r="H11">
        <f t="shared" si="3"/>
        <v>0.4193277310924377</v>
      </c>
      <c r="I11">
        <f t="shared" si="4"/>
        <v>12.579831932773132</v>
      </c>
      <c r="J11">
        <f t="shared" si="5"/>
        <v>-208.57906799083145</v>
      </c>
      <c r="L11">
        <v>10</v>
      </c>
    </row>
    <row r="12" spans="1:12" ht="12.75">
      <c r="A12">
        <v>186</v>
      </c>
      <c r="B12">
        <v>222</v>
      </c>
      <c r="C12">
        <f t="shared" si="6"/>
        <v>36</v>
      </c>
      <c r="D12">
        <f t="shared" si="7"/>
        <v>0.72</v>
      </c>
      <c r="E12">
        <f t="shared" si="0"/>
        <v>341.66666666666663</v>
      </c>
      <c r="F12">
        <f t="shared" si="1"/>
        <v>291.66666666666663</v>
      </c>
      <c r="G12">
        <f t="shared" si="2"/>
        <v>3.166666666666666</v>
      </c>
      <c r="H12">
        <f t="shared" si="3"/>
        <v>0.7401960784313717</v>
      </c>
      <c r="I12">
        <f t="shared" si="4"/>
        <v>22.205882352941153</v>
      </c>
      <c r="J12">
        <f t="shared" si="5"/>
        <v>288.78151260504063</v>
      </c>
      <c r="L12">
        <v>11</v>
      </c>
    </row>
    <row r="13" spans="1:12" ht="12.75">
      <c r="A13">
        <v>143</v>
      </c>
      <c r="B13">
        <v>180</v>
      </c>
      <c r="C13">
        <f t="shared" si="6"/>
        <v>37</v>
      </c>
      <c r="D13">
        <f t="shared" si="7"/>
        <v>0.74</v>
      </c>
      <c r="E13">
        <f t="shared" si="0"/>
        <v>406.7567567567568</v>
      </c>
      <c r="F13">
        <f t="shared" si="1"/>
        <v>356.7567567567568</v>
      </c>
      <c r="G13">
        <f t="shared" si="2"/>
        <v>3.8175675675675675</v>
      </c>
      <c r="H13">
        <f t="shared" si="3"/>
        <v>0.6509009009009015</v>
      </c>
      <c r="I13">
        <f t="shared" si="4"/>
        <v>19.527027027027046</v>
      </c>
      <c r="J13">
        <f t="shared" si="5"/>
        <v>-80.3656597774232</v>
      </c>
      <c r="L13">
        <v>12</v>
      </c>
    </row>
    <row r="14" spans="1:12" ht="12.75">
      <c r="A14">
        <v>95</v>
      </c>
      <c r="B14">
        <v>133</v>
      </c>
      <c r="C14">
        <f t="shared" si="6"/>
        <v>38</v>
      </c>
      <c r="D14">
        <f t="shared" si="7"/>
        <v>0.76</v>
      </c>
      <c r="E14">
        <f t="shared" si="0"/>
        <v>475</v>
      </c>
      <c r="F14">
        <f t="shared" si="1"/>
        <v>425</v>
      </c>
      <c r="G14">
        <f t="shared" si="2"/>
        <v>4.5</v>
      </c>
      <c r="H14">
        <f t="shared" si="3"/>
        <v>0.6824324324324325</v>
      </c>
      <c r="I14">
        <f t="shared" si="4"/>
        <v>20.472972972972975</v>
      </c>
      <c r="J14">
        <f t="shared" si="5"/>
        <v>28.37837837837789</v>
      </c>
      <c r="L14">
        <v>13</v>
      </c>
    </row>
    <row r="15" spans="1:12" ht="12.75">
      <c r="A15">
        <v>42</v>
      </c>
      <c r="B15">
        <v>80</v>
      </c>
      <c r="C15">
        <f t="shared" si="6"/>
        <v>38</v>
      </c>
      <c r="D15">
        <f t="shared" si="7"/>
        <v>0.76</v>
      </c>
      <c r="E15">
        <f t="shared" si="0"/>
        <v>544.7368421052631</v>
      </c>
      <c r="F15">
        <f t="shared" si="1"/>
        <v>494.7368421052632</v>
      </c>
      <c r="G15">
        <f t="shared" si="2"/>
        <v>5.197368421052631</v>
      </c>
      <c r="H15">
        <f t="shared" si="3"/>
        <v>0.697368421052631</v>
      </c>
      <c r="I15">
        <f t="shared" si="4"/>
        <v>20.92105263157893</v>
      </c>
      <c r="J15">
        <f t="shared" si="5"/>
        <v>13.442389758178663</v>
      </c>
      <c r="L15">
        <v>14</v>
      </c>
    </row>
    <row r="16" spans="1:12" ht="12.75">
      <c r="A16" s="1">
        <f>B16-C16</f>
        <v>-13.5</v>
      </c>
      <c r="B16">
        <v>25</v>
      </c>
      <c r="C16">
        <f>50*D16</f>
        <v>38.5</v>
      </c>
      <c r="D16">
        <v>0.77</v>
      </c>
      <c r="E16">
        <f t="shared" si="0"/>
        <v>617.5324675324675</v>
      </c>
      <c r="F16">
        <f t="shared" si="1"/>
        <v>567.5324675324675</v>
      </c>
      <c r="G16">
        <f t="shared" si="2"/>
        <v>5.925324675324675</v>
      </c>
      <c r="H16">
        <f t="shared" si="3"/>
        <v>0.7279562542720441</v>
      </c>
      <c r="I16">
        <f t="shared" si="4"/>
        <v>21.838687628161324</v>
      </c>
      <c r="J16">
        <f t="shared" si="5"/>
        <v>27.529049897471793</v>
      </c>
      <c r="L16">
        <v>15</v>
      </c>
    </row>
    <row r="19" ht="12.75">
      <c r="J19">
        <f>(J14+J15+J16)/3</f>
        <v>23.116606011342782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2012-06-18T11:42:41Z</dcterms:created>
  <dcterms:modified xsi:type="dcterms:W3CDTF">2012-06-21T11:51:01Z</dcterms:modified>
  <cp:category/>
  <cp:version/>
  <cp:contentType/>
  <cp:contentStatus/>
</cp:coreProperties>
</file>