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600" windowHeight="7785" activeTab="0"/>
  </bookViews>
  <sheets>
    <sheet name="основная" sheetId="1" r:id="rId1"/>
    <sheet name="protected-2 (10-6-12)" sheetId="2" r:id="rId2"/>
    <sheet name="protected-1 (23-5-12)" sheetId="3" r:id="rId3"/>
  </sheets>
  <definedNames/>
  <calcPr fullCalcOnLoad="1"/>
</workbook>
</file>

<file path=xl/comments1.xml><?xml version="1.0" encoding="utf-8"?>
<comments xmlns="http://schemas.openxmlformats.org/spreadsheetml/2006/main">
  <authors>
    <author>Valentine Prigarin</author>
  </authors>
  <commentList>
    <comment ref="I1" authorId="0">
      <text>
        <r>
          <rPr>
            <sz val="8"/>
            <rFont val="Tahoma"/>
            <family val="2"/>
          </rPr>
          <t>по мере поступления фактов будут внесены изменения</t>
        </r>
      </text>
    </comment>
    <comment ref="Q1" authorId="0">
      <text>
        <r>
          <rPr>
            <sz val="8"/>
            <rFont val="Tahoma"/>
            <family val="2"/>
          </rPr>
          <t>Так как всё это основано ЛИШЬ на рассчётах, то соотношения можно менять</t>
        </r>
      </text>
    </comment>
    <comment ref="C8" authorId="0">
      <text>
        <r>
          <rPr>
            <sz val="8"/>
            <rFont val="Tahoma"/>
            <family val="2"/>
          </rPr>
          <t>По всем источникам</t>
        </r>
      </text>
    </comment>
    <comment ref="Q2" authorId="0">
      <text>
        <r>
          <rPr>
            <sz val="8"/>
            <rFont val="Tahoma"/>
            <family val="2"/>
          </rPr>
          <t>Для наших</t>
        </r>
      </text>
    </comment>
    <comment ref="C9" authorId="0">
      <text>
        <r>
          <rPr>
            <sz val="8"/>
            <rFont val="Tahoma"/>
            <family val="2"/>
          </rPr>
          <t>Хроника потерь, стр.16</t>
        </r>
      </text>
    </comment>
    <comment ref="E9" authorId="0">
      <text>
        <r>
          <rPr>
            <sz val="8"/>
            <rFont val="Tahoma"/>
            <family val="2"/>
          </rPr>
          <t xml:space="preserve">см.23/5-08
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&gt;&gt; Вован, 18/11-11 : Так вот у Сейбров этот налет (небоевой - 510-й) составил - 46 665 часов.... ...Это не только на двух передовых аэродромах но и на тыловой базе крыльев в Японии. </t>
        </r>
        <r>
          <rPr>
            <sz val="8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Предварительные данные, см."Рассчёт количества ЛС"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за 15/5-12</t>
        </r>
      </text>
    </comment>
    <comment ref="B9" authorId="0">
      <text>
        <r>
          <rPr>
            <b/>
            <sz val="8"/>
            <rFont val="Tahoma"/>
            <family val="0"/>
          </rPr>
          <t xml:space="preserve">Это просто предположение
</t>
        </r>
      </text>
    </comment>
    <comment ref="C2" authorId="0">
      <text>
        <r>
          <rPr>
            <sz val="8"/>
            <rFont val="Tahoma"/>
            <family val="2"/>
          </rPr>
          <t>По всем источникам</t>
        </r>
      </text>
    </comment>
    <comment ref="C3" authorId="0">
      <text>
        <r>
          <rPr>
            <sz val="8"/>
            <rFont val="Tahoma"/>
            <family val="2"/>
          </rPr>
          <t>Хроника потерь, стр.16</t>
        </r>
      </text>
    </comment>
    <comment ref="C5" authorId="0">
      <text>
        <r>
          <rPr>
            <sz val="8"/>
            <rFont val="Tahoma"/>
            <family val="2"/>
          </rPr>
          <t>По всем источникам</t>
        </r>
      </text>
    </comment>
    <comment ref="C6" authorId="0">
      <text>
        <r>
          <rPr>
            <sz val="8"/>
            <rFont val="Tahoma"/>
            <family val="2"/>
          </rPr>
          <t>Хроника потерь, стр.16.
А по Вовану : 87 179</t>
        </r>
      </text>
    </comment>
    <comment ref="E3" authorId="0">
      <text>
        <r>
          <rPr>
            <sz val="8"/>
            <rFont val="Tahoma"/>
            <family val="2"/>
          </rPr>
          <t xml:space="preserve">см.23/5-08
</t>
        </r>
      </text>
    </comment>
    <comment ref="E6" authorId="0">
      <text>
        <r>
          <rPr>
            <sz val="8"/>
            <color indexed="16"/>
            <rFont val="Tahoma"/>
            <family val="2"/>
          </rPr>
          <t xml:space="preserve">&gt;&gt; </t>
        </r>
        <r>
          <rPr>
            <b/>
            <sz val="8"/>
            <color indexed="16"/>
            <rFont val="Tahoma"/>
            <family val="2"/>
          </rPr>
          <t>Вован-22, 8/6-12</t>
        </r>
        <r>
          <rPr>
            <sz val="8"/>
            <color indexed="16"/>
            <rFont val="Tahoma"/>
            <family val="2"/>
          </rPr>
          <t xml:space="preserve"> : 
Средняя продолжительность вылет = 1,4 часа (1 час 24мин)…&gt;&gt;</t>
        </r>
        <r>
          <rPr>
            <sz val="8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8"/>
            <rFont val="Tahoma"/>
            <family val="2"/>
          </rPr>
          <t>&gt;&gt; Transit, 18/11-11 : с июня 1951 года по сентябрь 1953 года 18-я авиационно-техническая дивизия обеспечила 95 505 самолетовылетов (боевых и не боевых)&gt;&gt;
И Вован поэтому в своём посте дал 31 205 небоевых вылетов и 24 004 часа небоевого налёта.
А ещё больше полгода с нояб 50-го по июнь 51 дадут уже 30 тыс.часов. А оттуда пару месяцев после окончания БД дадут только 28 тыс.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То есть здесь без изменений - рассчёт был правильным !!
</t>
        </r>
        <r>
          <rPr>
            <b/>
            <sz val="8"/>
            <rFont val="Tahoma"/>
            <family val="2"/>
          </rPr>
          <t xml:space="preserve">Рассчёт вёлся  6/8-08 - 27/9-08. Первые документальные сведения о небоевом налёте 64-го ИАК выдал Igor_Km, 7/8-08.
По этим данным я насчитал 28 тыс небоевого (см.16/8-08).
А мнение Тепса о небоевом налёте высказано ещё 22/10-04.
Сравнивайте.
</t>
        </r>
      </text>
    </comment>
    <comment ref="I3" authorId="0">
      <text>
        <r>
          <rPr>
            <b/>
            <sz val="8"/>
            <rFont val="Tahoma"/>
            <family val="2"/>
          </rPr>
          <t xml:space="preserve">&gt;&gt; Вован, 18/11-11 : Так вот у Сейбров этот налет (небоевой - 510-й) составил - 46 665 часов.... ...Это не только на двух передовых аэродромах но и на тыловой базе крыльев в Японии. </t>
        </r>
        <r>
          <rPr>
            <sz val="8"/>
            <rFont val="Tahoma"/>
            <family val="2"/>
          </rPr>
          <t xml:space="preserve">
</t>
        </r>
      </text>
    </comment>
    <comment ref="I6" authorId="0">
      <text>
        <r>
          <rPr>
            <b/>
            <sz val="8"/>
            <rFont val="Tahoma"/>
            <family val="2"/>
          </rPr>
          <t xml:space="preserve">&gt;&gt; Вован, 18/11-11 : Так вот у Сейбров этот налет (небоевой - 510-й) составил - 46 665 часов.... ...Это не только на двух передовых аэродромах но и на тыловой базе крыльев в Японии. </t>
        </r>
        <r>
          <rPr>
            <sz val="8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8"/>
            <rFont val="Tahoma"/>
            <family val="2"/>
          </rPr>
          <t>&gt;&gt; Transit, 18/11-11 : с июня 1951 года по сентябрь 1953 года 18-я авиационно-техническая дивизия обеспечила 95 505 самолетовылетов (боевых и не боевых)&gt;&gt;
И Вован поэтому в своём посте дал 31 205 небоевых вылетов и 24 004 часа небоевого налёта.
А ещё больше полгода с нояб 50-го по июнь 51 дадут уже 30 тыс.часов. А оттуда пару месяцев после окончания БД дадут только 28 тыс.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То есть здесь без изменений - рассчёт был правильным !!
</t>
        </r>
        <r>
          <rPr>
            <b/>
            <sz val="8"/>
            <rFont val="Tahoma"/>
            <family val="2"/>
          </rPr>
          <t xml:space="preserve">Рассчёт вёлся  6/8-08 - 27/9-08. Первые документальные сведения о небоевом налёте 64-го ИАК выдал Igor_Km, 7/8-08.
По этим данным я насчитал 28 тыс небоевого (см.16/8-08).
А мнение Тепса о небоевом налёте высказано ещё 22/10-04.
Сравнивайте.
</t>
        </r>
      </text>
    </comment>
    <comment ref="I8" authorId="0">
      <text>
        <r>
          <rPr>
            <b/>
            <sz val="8"/>
            <rFont val="Tahoma"/>
            <family val="2"/>
          </rPr>
          <t>&gt;&gt; Transit, 18/11-11 : с июня 1951 года по сентябрь 1953 года 18-я авиационно-техническая дивизия обеспечила 95 505 самолетовылетов (боевых и не боевых)&gt;&gt;
И Вован поэтому в своём посте дал 31 205 небоевых вылетов и 24 004 часа небоевого налёта.
А ещё больше полгода с нояб 50-го по июнь 51 дадут уже 30 тыс.часов. А оттуда пару месяцев после окончания БД дадут только 28 тыс.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То есть здесь без изменений - рассчёт был правильным !!
</t>
        </r>
        <r>
          <rPr>
            <b/>
            <sz val="8"/>
            <rFont val="Tahoma"/>
            <family val="2"/>
          </rPr>
          <t xml:space="preserve">Рассчёт вёлся  6/8-08 - 27/9-08. Первые документальные сведения о небоевом налёте 64-го ИАК выдал Igor_Km, 7/8-08.
По этим данным я насчитал 28 тыс небоевого (см.16/8-08).
А мнение Тепса о небоевом налёте высказано ещё 22/10-04.
Сравнивайте.
</t>
        </r>
      </text>
    </comment>
    <comment ref="E2" authorId="0">
      <text>
        <r>
          <rPr>
            <b/>
            <sz val="8"/>
            <color indexed="60"/>
            <rFont val="Tahoma"/>
            <family val="2"/>
          </rPr>
          <t xml:space="preserve">&gt;&gt;Teps, 22/10-04 : Если с точностью до лаптя, то считайте, что один б/в длился 40 минут.&gt;&gt;
</t>
        </r>
        <r>
          <rPr>
            <b/>
            <sz val="8"/>
            <rFont val="Tahoma"/>
            <family val="2"/>
          </rPr>
          <t xml:space="preserve">А я заложил 45 минут. Если всё же 40, то выйдет совсем криво. </t>
        </r>
        <r>
          <rPr>
            <b/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color indexed="60"/>
            <rFont val="Tahoma"/>
            <family val="2"/>
          </rPr>
          <t xml:space="preserve">&gt;&gt;Teps, 22/10-04 : Если с точностью до лаптя, то считайте, что один б/в длился 40 минут.&gt;&gt;
</t>
        </r>
        <r>
          <rPr>
            <b/>
            <sz val="8"/>
            <rFont val="Tahoma"/>
            <family val="2"/>
          </rPr>
          <t xml:space="preserve">А я заложил 45 минут. Если всё же 40, то выйдет совсем криво. </t>
        </r>
        <r>
          <rPr>
            <b/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color indexed="60"/>
            <rFont val="Tahoma"/>
            <family val="2"/>
          </rPr>
          <t xml:space="preserve">&gt;&gt;Teps, 22/10-04 : Если с точностью до лаптя, то считайте, что один б/в длился 40 минут.&gt;&gt;
</t>
        </r>
        <r>
          <rPr>
            <b/>
            <sz val="8"/>
            <rFont val="Tahoma"/>
            <family val="2"/>
          </rPr>
          <t xml:space="preserve">А я заложил 45 минут. Если всё же 40, то выйдет совсем криво. </t>
        </r>
        <r>
          <rPr>
            <b/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color indexed="16"/>
            <rFont val="Tahoma"/>
            <family val="2"/>
          </rPr>
          <t xml:space="preserve">&gt;&gt; Вован-22, 8/6-12 : 
При 1100 летчиках участвовавших в боевых действиях...&gt;&gt; </t>
        </r>
        <r>
          <rPr>
            <b/>
            <sz val="8"/>
            <rFont val="Tahoma"/>
            <family val="0"/>
          </rPr>
          <t xml:space="preserve">
</t>
        </r>
      </text>
    </comment>
    <comment ref="E1" authorId="0">
      <text>
        <r>
          <rPr>
            <b/>
            <sz val="8"/>
            <rFont val="Tahoma"/>
            <family val="2"/>
          </rPr>
          <t xml:space="preserve"> По моим рассчётам средняя продолжительность полёта Сэйбра от 23/5-08 минимально 1 час 12 минут. В таблицу же введены данные Вована-22 от 8/6-12 (см. комменты в клетках)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color indexed="16"/>
            <rFont val="Tahoma"/>
            <family val="2"/>
          </rPr>
          <t>&gt;&gt; Вован-22, 8/6-12 : На 87 179 боевых вылетов Сейбров пришлось 121 735 часов налета.</t>
        </r>
        <r>
          <rPr>
            <b/>
            <sz val="8"/>
            <rFont val="Tahoma"/>
            <family val="0"/>
          </rPr>
          <t xml:space="preserve"> </t>
        </r>
      </text>
    </comment>
  </commentList>
</comments>
</file>

<file path=xl/comments2.xml><?xml version="1.0" encoding="utf-8"?>
<comments xmlns="http://schemas.openxmlformats.org/spreadsheetml/2006/main">
  <authors>
    <author>Valentine Prigarin</author>
  </authors>
  <commentList>
    <comment ref="I1" authorId="0">
      <text>
        <r>
          <rPr>
            <sz val="8"/>
            <rFont val="Tahoma"/>
            <family val="2"/>
          </rPr>
          <t>по мере поступления фактов будут внесены изменения</t>
        </r>
      </text>
    </comment>
    <comment ref="Q1" authorId="0">
      <text>
        <r>
          <rPr>
            <sz val="8"/>
            <rFont val="Tahoma"/>
            <family val="2"/>
          </rPr>
          <t>Так как всё это основано ЛИШЬ на рассчётах, то соотношения можно менять</t>
        </r>
      </text>
    </comment>
    <comment ref="C8" authorId="0">
      <text>
        <r>
          <rPr>
            <sz val="8"/>
            <rFont val="Tahoma"/>
            <family val="2"/>
          </rPr>
          <t>По всем источникам</t>
        </r>
      </text>
    </comment>
    <comment ref="Q2" authorId="0">
      <text>
        <r>
          <rPr>
            <sz val="8"/>
            <rFont val="Tahoma"/>
            <family val="2"/>
          </rPr>
          <t>Для наших</t>
        </r>
      </text>
    </comment>
    <comment ref="C9" authorId="0">
      <text>
        <r>
          <rPr>
            <sz val="8"/>
            <rFont val="Tahoma"/>
            <family val="2"/>
          </rPr>
          <t>Хроника потерь, стр.16</t>
        </r>
      </text>
    </comment>
    <comment ref="E9" authorId="0">
      <text>
        <r>
          <rPr>
            <sz val="8"/>
            <rFont val="Tahoma"/>
            <family val="2"/>
          </rPr>
          <t xml:space="preserve">см.23/5-08
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&gt;&gt; Вован, 18/11-11 : Так вот у Сейбров этот налет (небоевой - 510-й) составил - 46 665 часов.... ...Это не только на двух передовых аэродромах но и на тыловой базе крыльев в Японии. </t>
        </r>
        <r>
          <rPr>
            <sz val="8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Предварительные данные, см."Рассчёт количества ЛС"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за 15/5-12</t>
        </r>
      </text>
    </comment>
    <comment ref="B9" authorId="0">
      <text>
        <r>
          <rPr>
            <b/>
            <sz val="8"/>
            <rFont val="Tahoma"/>
            <family val="0"/>
          </rPr>
          <t xml:space="preserve">Это просто предположение
</t>
        </r>
      </text>
    </comment>
    <comment ref="C2" authorId="0">
      <text>
        <r>
          <rPr>
            <sz val="8"/>
            <rFont val="Tahoma"/>
            <family val="2"/>
          </rPr>
          <t>По всем источникам</t>
        </r>
      </text>
    </comment>
    <comment ref="C3" authorId="0">
      <text>
        <r>
          <rPr>
            <sz val="8"/>
            <rFont val="Tahoma"/>
            <family val="2"/>
          </rPr>
          <t>Хроника потерь, стр.16</t>
        </r>
      </text>
    </comment>
    <comment ref="C5" authorId="0">
      <text>
        <r>
          <rPr>
            <sz val="8"/>
            <rFont val="Tahoma"/>
            <family val="2"/>
          </rPr>
          <t>По всем источникам</t>
        </r>
      </text>
    </comment>
    <comment ref="C6" authorId="0">
      <text>
        <r>
          <rPr>
            <sz val="8"/>
            <rFont val="Tahoma"/>
            <family val="2"/>
          </rPr>
          <t>Хроника потерь, стр.16.
А по Вовану : 87 179</t>
        </r>
      </text>
    </comment>
    <comment ref="E3" authorId="0">
      <text>
        <r>
          <rPr>
            <sz val="8"/>
            <rFont val="Tahoma"/>
            <family val="2"/>
          </rPr>
          <t xml:space="preserve">см.23/5-08
</t>
        </r>
      </text>
    </comment>
    <comment ref="E6" authorId="0">
      <text>
        <r>
          <rPr>
            <sz val="8"/>
            <color indexed="16"/>
            <rFont val="Tahoma"/>
            <family val="2"/>
          </rPr>
          <t xml:space="preserve">&gt;&gt; </t>
        </r>
        <r>
          <rPr>
            <b/>
            <sz val="8"/>
            <color indexed="16"/>
            <rFont val="Tahoma"/>
            <family val="2"/>
          </rPr>
          <t>Вован-22, 8/6-12</t>
        </r>
        <r>
          <rPr>
            <sz val="8"/>
            <color indexed="16"/>
            <rFont val="Tahoma"/>
            <family val="2"/>
          </rPr>
          <t xml:space="preserve"> : 
Средняя продолжительность вылет = 1,4 часа (1 час 24мин)…&gt;&gt;</t>
        </r>
        <r>
          <rPr>
            <sz val="8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8"/>
            <rFont val="Tahoma"/>
            <family val="2"/>
          </rPr>
          <t>&gt;&gt; Transit, 18/11-11 : с июня 1951 года по сентябрь 1953 года 18-я авиационно-техническая дивизия обеспечила 95 505 самолетовылетов (боевых и не боевых)&gt;&gt;
И Вован поэтому в своём посте дал 31 205 небоевых вылетов и 24 004 часа небоевого налёта.
А ещё больше полгода с нояб 50-го по июнь 51 дадут уже 30 тыс.часов. А оттуда пару месяцев после окончания БД дадут только 28 тыс.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То есть здесь без изменений - рассчёт был правильным !!
</t>
        </r>
        <r>
          <rPr>
            <b/>
            <sz val="8"/>
            <rFont val="Tahoma"/>
            <family val="2"/>
          </rPr>
          <t xml:space="preserve">Рассчёт вёлся  6/8-08 - 27/9-08. Первые документальные сведения о небоевом налёте 64-го ИАК выдал Igor_Km, 7/8-08.
По этим данным я насчитал 28 тыс небоевого (см.16/8-08).
А мнение Тепса о небоевом налёте высказано ещё 22/10-04.
Сравнивайте.
</t>
        </r>
      </text>
    </comment>
    <comment ref="I3" authorId="0">
      <text>
        <r>
          <rPr>
            <b/>
            <sz val="8"/>
            <rFont val="Tahoma"/>
            <family val="2"/>
          </rPr>
          <t xml:space="preserve">&gt;&gt; Вован, 18/11-11 : Так вот у Сейбров этот налет (небоевой - 510-й) составил - 46 665 часов.... ...Это не только на двух передовых аэродромах но и на тыловой базе крыльев в Японии. </t>
        </r>
        <r>
          <rPr>
            <sz val="8"/>
            <rFont val="Tahoma"/>
            <family val="2"/>
          </rPr>
          <t xml:space="preserve">
</t>
        </r>
      </text>
    </comment>
    <comment ref="I6" authorId="0">
      <text>
        <r>
          <rPr>
            <b/>
            <sz val="8"/>
            <rFont val="Tahoma"/>
            <family val="2"/>
          </rPr>
          <t xml:space="preserve">&gt;&gt; Вован, 18/11-11 : Так вот у Сейбров этот налет (небоевой - 510-й) составил - 46 665 часов.... ...Это не только на двух передовых аэродромах но и на тыловой базе крыльев в Японии. </t>
        </r>
        <r>
          <rPr>
            <sz val="8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8"/>
            <rFont val="Tahoma"/>
            <family val="2"/>
          </rPr>
          <t>&gt;&gt; Transit, 18/11-11 : с июня 1951 года по сентябрь 1953 года 18-я авиационно-техническая дивизия обеспечила 95 505 самолетовылетов (боевых и не боевых)&gt;&gt;
И Вован поэтому в своём посте дал 31 205 небоевых вылетов и 24 004 часа небоевого налёта.
А ещё больше полгода с нояб 50-го по июнь 51 дадут уже 30 тыс.часов. А оттуда пару месяцев после окончания БД дадут только 28 тыс.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То есть здесь без изменений - рассчёт был правильным !!
</t>
        </r>
        <r>
          <rPr>
            <b/>
            <sz val="8"/>
            <rFont val="Tahoma"/>
            <family val="2"/>
          </rPr>
          <t xml:space="preserve">Рассчёт вёлся  6/8-08 - 27/9-08. Первые документальные сведения о небоевом налёте 64-го ИАК выдал Igor_Km, 7/8-08.
По этим данным я насчитал 28 тыс небоевого (см.16/8-08).
А мнение Тепса о небоевом налёте высказано ещё 22/10-04.
Сравнивайте.
</t>
        </r>
      </text>
    </comment>
    <comment ref="I8" authorId="0">
      <text>
        <r>
          <rPr>
            <b/>
            <sz val="8"/>
            <rFont val="Tahoma"/>
            <family val="2"/>
          </rPr>
          <t>&gt;&gt; Transit, 18/11-11 : с июня 1951 года по сентябрь 1953 года 18-я авиационно-техническая дивизия обеспечила 95 505 самолетовылетов (боевых и не боевых)&gt;&gt;
И Вован поэтому в своём посте дал 31 205 небоевых вылетов и 24 004 часа небоевого налёта.
А ещё больше полгода с нояб 50-го по июнь 51 дадут уже 30 тыс.часов. А оттуда пару месяцев после окончания БД дадут только 28 тыс.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То есть здесь без изменений - рассчёт был правильным !!
</t>
        </r>
        <r>
          <rPr>
            <b/>
            <sz val="8"/>
            <rFont val="Tahoma"/>
            <family val="2"/>
          </rPr>
          <t xml:space="preserve">Рассчёт вёлся  6/8-08 - 27/9-08. Первые документальные сведения о небоевом налёте 64-го ИАК выдал Igor_Km, 7/8-08.
По этим данным я насчитал 28 тыс небоевого (см.16/8-08).
А мнение Тепса о небоевом налёте высказано ещё 22/10-04.
Сравнивайте.
</t>
        </r>
      </text>
    </comment>
    <comment ref="E2" authorId="0">
      <text>
        <r>
          <rPr>
            <b/>
            <sz val="8"/>
            <color indexed="60"/>
            <rFont val="Tahoma"/>
            <family val="2"/>
          </rPr>
          <t xml:space="preserve">&gt;&gt;Teps, 22/10-04 : Если с точностью до лаптя, то считайте, что один б/в длился 40 минут.&gt;&gt;
</t>
        </r>
        <r>
          <rPr>
            <b/>
            <sz val="8"/>
            <rFont val="Tahoma"/>
            <family val="2"/>
          </rPr>
          <t xml:space="preserve">А я заложил 45 минут. Если всё же 40, то выйдет совсем криво. </t>
        </r>
        <r>
          <rPr>
            <b/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color indexed="60"/>
            <rFont val="Tahoma"/>
            <family val="2"/>
          </rPr>
          <t xml:space="preserve">&gt;&gt;Teps, 22/10-04 : Если с точностью до лаптя, то считайте, что один б/в длился 40 минут.&gt;&gt;
</t>
        </r>
        <r>
          <rPr>
            <b/>
            <sz val="8"/>
            <rFont val="Tahoma"/>
            <family val="2"/>
          </rPr>
          <t xml:space="preserve">А я заложил 45 минут. Если всё же 40, то выйдет совсем криво. </t>
        </r>
        <r>
          <rPr>
            <b/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color indexed="60"/>
            <rFont val="Tahoma"/>
            <family val="2"/>
          </rPr>
          <t xml:space="preserve">&gt;&gt;Teps, 22/10-04 : Если с точностью до лаптя, то считайте, что один б/в длился 40 минут.&gt;&gt;
</t>
        </r>
        <r>
          <rPr>
            <b/>
            <sz val="8"/>
            <rFont val="Tahoma"/>
            <family val="2"/>
          </rPr>
          <t xml:space="preserve">А я заложил 45 минут. Если всё же 40, то выйдет совсем криво. </t>
        </r>
        <r>
          <rPr>
            <b/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color indexed="16"/>
            <rFont val="Tahoma"/>
            <family val="2"/>
          </rPr>
          <t xml:space="preserve">&gt;&gt; Вован-22, 8/6-12 : 
При 1100 летчиках участвовавших в боевых действиях...&gt;&gt; </t>
        </r>
        <r>
          <rPr>
            <b/>
            <sz val="8"/>
            <rFont val="Tahoma"/>
            <family val="0"/>
          </rPr>
          <t xml:space="preserve">
</t>
        </r>
      </text>
    </comment>
    <comment ref="E1" authorId="0">
      <text>
        <r>
          <rPr>
            <b/>
            <sz val="8"/>
            <rFont val="Tahoma"/>
            <family val="2"/>
          </rPr>
          <t xml:space="preserve"> По моим рассчётам средняя продолжительность полёта Сэйбра от 23/5-08 минимально 1 час 12 минут. В таблицу же введены данные Вована-22 от 8/6-12 (см. комменты в клетках)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color indexed="16"/>
            <rFont val="Tahoma"/>
            <family val="2"/>
          </rPr>
          <t>&gt;&gt; Вован-22, 8/6-12 : На 87 179 боевых вылетов Сейбров пришлось 121 735 часов налета.</t>
        </r>
        <r>
          <rPr>
            <b/>
            <sz val="8"/>
            <rFont val="Tahoma"/>
            <family val="0"/>
          </rPr>
          <t xml:space="preserve"> </t>
        </r>
      </text>
    </comment>
  </commentList>
</comments>
</file>

<file path=xl/comments3.xml><?xml version="1.0" encoding="utf-8"?>
<comments xmlns="http://schemas.openxmlformats.org/spreadsheetml/2006/main">
  <authors>
    <author>Valentine Prigarin</author>
  </authors>
  <commentList>
    <comment ref="I1" authorId="0">
      <text>
        <r>
          <rPr>
            <sz val="8"/>
            <rFont val="Tahoma"/>
            <family val="2"/>
          </rPr>
          <t>по мере поступления фактов будут внесены изменения</t>
        </r>
      </text>
    </comment>
    <comment ref="Q1" authorId="0">
      <text>
        <r>
          <rPr>
            <sz val="8"/>
            <rFont val="Tahoma"/>
            <family val="2"/>
          </rPr>
          <t>Так как всё это основано ЛИШЬ на рассчётах, то соотношения можно менять</t>
        </r>
      </text>
    </comment>
    <comment ref="C8" authorId="0">
      <text>
        <r>
          <rPr>
            <sz val="8"/>
            <rFont val="Tahoma"/>
            <family val="2"/>
          </rPr>
          <t>По всем источникам</t>
        </r>
      </text>
    </comment>
    <comment ref="Q2" authorId="0">
      <text>
        <r>
          <rPr>
            <sz val="8"/>
            <rFont val="Tahoma"/>
            <family val="2"/>
          </rPr>
          <t>Для наших</t>
        </r>
      </text>
    </comment>
    <comment ref="C9" authorId="0">
      <text>
        <r>
          <rPr>
            <sz val="8"/>
            <rFont val="Tahoma"/>
            <family val="2"/>
          </rPr>
          <t>Хроника потерь, стр.16</t>
        </r>
      </text>
    </comment>
    <comment ref="E9" authorId="0">
      <text>
        <r>
          <rPr>
            <sz val="8"/>
            <rFont val="Tahoma"/>
            <family val="2"/>
          </rPr>
          <t xml:space="preserve">см.23/5-08
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&gt;&gt; Вован, 18/11-11 : Так вот у Сейбров этот налет (небоевой - 510-й) составил - 46 665 часов.... ...Это не только на двух передовых аэродромах но и на тыловой базе крыльев в Японии. </t>
        </r>
        <r>
          <rPr>
            <sz val="8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Предварительные данные, см."Рассчёт количества ЛС"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за 15/5-12</t>
        </r>
      </text>
    </comment>
    <comment ref="B9" authorId="0">
      <text>
        <r>
          <rPr>
            <b/>
            <sz val="8"/>
            <rFont val="Tahoma"/>
            <family val="0"/>
          </rPr>
          <t xml:space="preserve">Это просто предположение
</t>
        </r>
      </text>
    </comment>
    <comment ref="C2" authorId="0">
      <text>
        <r>
          <rPr>
            <sz val="8"/>
            <rFont val="Tahoma"/>
            <family val="2"/>
          </rPr>
          <t>По всем источникам</t>
        </r>
      </text>
    </comment>
    <comment ref="C3" authorId="0">
      <text>
        <r>
          <rPr>
            <sz val="8"/>
            <rFont val="Tahoma"/>
            <family val="2"/>
          </rPr>
          <t>Хроника потерь, стр.16</t>
        </r>
      </text>
    </comment>
    <comment ref="C5" authorId="0">
      <text>
        <r>
          <rPr>
            <sz val="8"/>
            <rFont val="Tahoma"/>
            <family val="2"/>
          </rPr>
          <t>По всем источникам</t>
        </r>
      </text>
    </comment>
    <comment ref="C6" authorId="0">
      <text>
        <r>
          <rPr>
            <sz val="8"/>
            <rFont val="Tahoma"/>
            <family val="2"/>
          </rPr>
          <t>Хроника потерь, стр.16</t>
        </r>
      </text>
    </comment>
    <comment ref="E3" authorId="0">
      <text>
        <r>
          <rPr>
            <sz val="8"/>
            <rFont val="Tahoma"/>
            <family val="2"/>
          </rPr>
          <t xml:space="preserve">см.23/5-08
</t>
        </r>
      </text>
    </comment>
    <comment ref="E6" authorId="0">
      <text>
        <r>
          <rPr>
            <sz val="8"/>
            <rFont val="Tahoma"/>
            <family val="2"/>
          </rPr>
          <t xml:space="preserve">см.23/5-08
</t>
        </r>
      </text>
    </comment>
    <comment ref="I2" authorId="0">
      <text>
        <r>
          <rPr>
            <b/>
            <sz val="8"/>
            <rFont val="Tahoma"/>
            <family val="2"/>
          </rPr>
          <t>&gt;&gt; Transit, 18/11-11 : с июня 1951 года по сентябрь 1953 года 18-я авиационно-техническая дивизия обеспечила 95 505 самолетовылетов (боевых и не боевых)&gt;&gt;
И Вован поэтому в своём посте дал 31 205 небоевых вылетов и 24 004 часа небоевого налёта.
А ещё больше полгода с нояб 50-го по июнь 51 дадут уже 30 тыс.часов. А оттуда пару месяцев после окончания БД дадут только 28 тыс.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То есть здесь без изменений - рассчёт был правильным !!
</t>
        </r>
        <r>
          <rPr>
            <b/>
            <sz val="8"/>
            <rFont val="Tahoma"/>
            <family val="2"/>
          </rPr>
          <t xml:space="preserve">Рассчёт вёлся  6/8-08 - 27/9-08. Первые документальные сведения о небоевом налёте 64-го ИАК выдал Igor_Km, 7/8-08.
По этим данным я насчитал 28 тыс небоевого (см.16/8-08).
А мнение Тепса о небоевом налёте высказано ещё 22/10-04.
Сравнивайте.
</t>
        </r>
      </text>
    </comment>
    <comment ref="I3" authorId="0">
      <text>
        <r>
          <rPr>
            <b/>
            <sz val="8"/>
            <rFont val="Tahoma"/>
            <family val="2"/>
          </rPr>
          <t xml:space="preserve">&gt;&gt; Вован, 18/11-11 : Так вот у Сейбров этот налет (небоевой - 510-й) составил - 46 665 часов.... ...Это не только на двух передовых аэродромах но и на тыловой базе крыльев в Японии. </t>
        </r>
        <r>
          <rPr>
            <sz val="8"/>
            <rFont val="Tahoma"/>
            <family val="2"/>
          </rPr>
          <t xml:space="preserve">
</t>
        </r>
      </text>
    </comment>
    <comment ref="I6" authorId="0">
      <text>
        <r>
          <rPr>
            <b/>
            <sz val="8"/>
            <rFont val="Tahoma"/>
            <family val="2"/>
          </rPr>
          <t xml:space="preserve">&gt;&gt; Вован, 18/11-11 : Так вот у Сейбров этот налет (небоевой - 510-й) составил - 46 665 часов.... ...Это не только на двух передовых аэродромах но и на тыловой базе крыльев в Японии. </t>
        </r>
        <r>
          <rPr>
            <sz val="8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8"/>
            <rFont val="Tahoma"/>
            <family val="2"/>
          </rPr>
          <t>&gt;&gt; Transit, 18/11-11 : с июня 1951 года по сентябрь 1953 года 18-я авиационно-техническая дивизия обеспечила 95 505 самолетовылетов (боевых и не боевых)&gt;&gt;
И Вован поэтому в своём посте дал 31 205 небоевых вылетов и 24 004 часа небоевого налёта.
А ещё больше полгода с нояб 50-го по июнь 51 дадут уже 30 тыс.часов. А оттуда пару месяцев после окончания БД дадут только 28 тыс.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То есть здесь без изменений - рассчёт был правильным !!
</t>
        </r>
        <r>
          <rPr>
            <b/>
            <sz val="8"/>
            <rFont val="Tahoma"/>
            <family val="2"/>
          </rPr>
          <t xml:space="preserve">Рассчёт вёлся  6/8-08 - 27/9-08. Первые документальные сведения о небоевом налёте 64-го ИАК выдал Igor_Km, 7/8-08.
По этим данным я насчитал 28 тыс небоевого (см.16/8-08).
А мнение Тепса о небоевом налёте высказано ещё 22/10-04.
Сравнивайте.
</t>
        </r>
      </text>
    </comment>
    <comment ref="I8" authorId="0">
      <text>
        <r>
          <rPr>
            <b/>
            <sz val="8"/>
            <rFont val="Tahoma"/>
            <family val="2"/>
          </rPr>
          <t>&gt;&gt; Transit, 18/11-11 : с июня 1951 года по сентябрь 1953 года 18-я авиационно-техническая дивизия обеспечила 95 505 самолетовылетов (боевых и не боевых)&gt;&gt;
И Вован поэтому в своём посте дал 31 205 небоевых вылетов и 24 004 часа небоевого налёта.
А ещё больше полгода с нояб 50-го по июнь 51 дадут уже 30 тыс.часов. А оттуда пару месяцев после окончания БД дадут только 28 тыс.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То есть здесь без изменений - рассчёт был правильным !!
</t>
        </r>
        <r>
          <rPr>
            <b/>
            <sz val="8"/>
            <rFont val="Tahoma"/>
            <family val="2"/>
          </rPr>
          <t xml:space="preserve">Рассчёт вёлся  6/8-08 - 27/9-08. Первые документальные сведения о небоевом налёте 64-го ИАК выдал Igor_Km, 7/8-08.
По этим данным я насчитал 28 тыс небоевого (см.16/8-08).
А мнение Тепса о небоевом налёте высказано ещё 22/10-04.
Сравнивайте.
</t>
        </r>
      </text>
    </comment>
    <comment ref="E2" authorId="0">
      <text>
        <r>
          <rPr>
            <b/>
            <sz val="8"/>
            <color indexed="60"/>
            <rFont val="Tahoma"/>
            <family val="2"/>
          </rPr>
          <t xml:space="preserve">&gt;&gt;Teps, 22/10-04 : Если с точностью до лаптя, то считайте, что один б/в длился 40 минут.&gt;&gt;
</t>
        </r>
        <r>
          <rPr>
            <b/>
            <sz val="8"/>
            <rFont val="Tahoma"/>
            <family val="2"/>
          </rPr>
          <t xml:space="preserve">А я заложил 45 минут. Если всё же 40, то выйдет совсем криво. </t>
        </r>
        <r>
          <rPr>
            <b/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color indexed="60"/>
            <rFont val="Tahoma"/>
            <family val="2"/>
          </rPr>
          <t xml:space="preserve">&gt;&gt;Teps, 22/10-04 : Если с точностью до лаптя, то считайте, что один б/в длился 40 минут.&gt;&gt;
</t>
        </r>
        <r>
          <rPr>
            <b/>
            <sz val="8"/>
            <rFont val="Tahoma"/>
            <family val="2"/>
          </rPr>
          <t xml:space="preserve">А я заложил 45 минут. Если всё же 40, то выйдет совсем криво. </t>
        </r>
        <r>
          <rPr>
            <b/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color indexed="60"/>
            <rFont val="Tahoma"/>
            <family val="2"/>
          </rPr>
          <t xml:space="preserve">&gt;&gt;Teps, 22/10-04 : Если с точностью до лаптя, то считайте, что один б/в длился 40 минут.&gt;&gt;
</t>
        </r>
        <r>
          <rPr>
            <b/>
            <sz val="8"/>
            <rFont val="Tahoma"/>
            <family val="2"/>
          </rPr>
          <t xml:space="preserve">А я заложил 45 минут. Если всё же 40, то выйдет совсем криво. 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<sst xmlns="http://schemas.openxmlformats.org/spreadsheetml/2006/main" count="93" uniqueCount="30">
  <si>
    <t xml:space="preserve"> 45 мин</t>
  </si>
  <si>
    <t>То же самое, но в часах</t>
  </si>
  <si>
    <t>фактические цифры</t>
  </si>
  <si>
    <t xml:space="preserve">НЕбоевой налёт </t>
  </si>
  <si>
    <t>количество лётчиков, прошедших ТВД</t>
  </si>
  <si>
    <r>
      <t xml:space="preserve">количество </t>
    </r>
    <r>
      <rPr>
        <b/>
        <sz val="10"/>
        <color indexed="10"/>
        <rFont val="Arial"/>
        <family val="2"/>
      </rPr>
      <t>боевых</t>
    </r>
    <r>
      <rPr>
        <sz val="10"/>
        <rFont val="Arial"/>
        <family val="0"/>
      </rPr>
      <t xml:space="preserve"> вылетов на лётчика</t>
    </r>
  </si>
  <si>
    <t>количество НЕбоевых вылетов на лётчика</t>
  </si>
  <si>
    <t>общее количество вылетов на лётчика</t>
  </si>
  <si>
    <t>боевой налёт превышает Небоевой в</t>
  </si>
  <si>
    <t>Общий налёт</t>
  </si>
  <si>
    <t>по количеству боевых часов (включая t полёта до места боя) они превзошли нас в</t>
  </si>
  <si>
    <t>1час 12мин</t>
  </si>
  <si>
    <r>
      <t xml:space="preserve">Рассчётная средняя продолжительность </t>
    </r>
    <r>
      <rPr>
        <sz val="9"/>
        <rFont val="Arial"/>
        <family val="2"/>
      </rPr>
      <t>НЕбоевого</t>
    </r>
    <r>
      <rPr>
        <sz val="9"/>
        <rFont val="Arial"/>
        <family val="0"/>
      </rPr>
      <t xml:space="preserve"> вылета в час-мин</t>
    </r>
  </si>
  <si>
    <t>Рассчётное количество НЕбоевых вылетов</t>
  </si>
  <si>
    <r>
      <t xml:space="preserve">Количество </t>
    </r>
    <r>
      <rPr>
        <b/>
        <sz val="10"/>
        <color indexed="10"/>
        <rFont val="Arial"/>
        <family val="2"/>
      </rPr>
      <t>боевых</t>
    </r>
    <r>
      <rPr>
        <sz val="10"/>
        <rFont val="Arial"/>
        <family val="0"/>
      </rPr>
      <t xml:space="preserve"> вылетов</t>
    </r>
  </si>
  <si>
    <r>
      <t>Рассчётный</t>
    </r>
    <r>
      <rPr>
        <b/>
        <sz val="10"/>
        <color indexed="10"/>
        <rFont val="Arial"/>
        <family val="2"/>
      </rPr>
      <t xml:space="preserve"> боевой</t>
    </r>
    <r>
      <rPr>
        <sz val="10"/>
        <rFont val="Arial"/>
        <family val="0"/>
      </rPr>
      <t xml:space="preserve"> налёт</t>
    </r>
  </si>
  <si>
    <t>МиГи по Виталию</t>
  </si>
  <si>
    <t>F-86 по Вовану-22</t>
  </si>
  <si>
    <t>МиГи по моему рассчёту</t>
  </si>
  <si>
    <t>F-86 по моему рассчёту</t>
  </si>
  <si>
    <t>МиГи по статье КиТ</t>
  </si>
  <si>
    <t>F-86 по статье КиТ</t>
  </si>
  <si>
    <r>
      <t xml:space="preserve">Рассчётная средняя продолжительность </t>
    </r>
    <r>
      <rPr>
        <b/>
        <sz val="8"/>
        <color indexed="10"/>
        <rFont val="Arial"/>
        <family val="0"/>
      </rPr>
      <t>боевого</t>
    </r>
    <r>
      <rPr>
        <sz val="8"/>
        <rFont val="Arial"/>
        <family val="0"/>
      </rPr>
      <t xml:space="preserve"> вылета в час-мин</t>
    </r>
  </si>
  <si>
    <r>
      <t xml:space="preserve">количество НЕбоевых </t>
    </r>
    <r>
      <rPr>
        <u val="single"/>
        <sz val="10"/>
        <rFont val="Arial"/>
        <family val="2"/>
      </rPr>
      <t>часов</t>
    </r>
    <r>
      <rPr>
        <sz val="10"/>
        <rFont val="Arial"/>
        <family val="0"/>
      </rPr>
      <t xml:space="preserve"> на лётчика</t>
    </r>
  </si>
  <si>
    <r>
      <t xml:space="preserve">количество </t>
    </r>
    <r>
      <rPr>
        <b/>
        <sz val="9"/>
        <color indexed="10"/>
        <rFont val="Arial"/>
        <family val="0"/>
      </rPr>
      <t>боевых</t>
    </r>
    <r>
      <rPr>
        <sz val="9"/>
        <rFont val="Arial"/>
        <family val="0"/>
      </rPr>
      <t xml:space="preserve"> </t>
    </r>
    <r>
      <rPr>
        <u val="single"/>
        <sz val="9"/>
        <rFont val="Arial"/>
        <family val="2"/>
      </rPr>
      <t>часов</t>
    </r>
    <r>
      <rPr>
        <sz val="9"/>
        <rFont val="Arial"/>
        <family val="0"/>
      </rPr>
      <t xml:space="preserve"> на лётчика</t>
    </r>
  </si>
  <si>
    <r>
      <t xml:space="preserve">общее количество </t>
    </r>
    <r>
      <rPr>
        <u val="single"/>
        <sz val="10"/>
        <rFont val="Arial"/>
        <family val="2"/>
      </rPr>
      <t>часов</t>
    </r>
    <r>
      <rPr>
        <sz val="10"/>
        <rFont val="Arial"/>
        <family val="0"/>
      </rPr>
      <t xml:space="preserve"> на лётчика</t>
    </r>
  </si>
  <si>
    <t>сборошено 510-ым, Авиабаза Крон, 23/5-12</t>
  </si>
  <si>
    <t>1час 24мин</t>
  </si>
  <si>
    <r>
      <t>Рассчётный (а для G6 фактический)</t>
    </r>
    <r>
      <rPr>
        <b/>
        <sz val="10"/>
        <color indexed="10"/>
        <rFont val="Arial"/>
        <family val="2"/>
      </rPr>
      <t xml:space="preserve"> боевой</t>
    </r>
    <r>
      <rPr>
        <sz val="10"/>
        <rFont val="Arial"/>
        <family val="0"/>
      </rPr>
      <t xml:space="preserve"> налёт</t>
    </r>
  </si>
  <si>
    <t>сборошено 510-ым, Авиабаза Крон, 10/6-12</t>
  </si>
</sst>
</file>

<file path=xl/styles.xml><?xml version="1.0" encoding="utf-8"?>
<styleSheet xmlns="http://schemas.openxmlformats.org/spreadsheetml/2006/main">
  <numFmts count="2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#,##0.0"/>
    <numFmt numFmtId="169" formatCode="0.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0.0\ %"/>
    <numFmt numFmtId="181" formatCode="0.00000000"/>
  </numFmts>
  <fonts count="18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b/>
      <sz val="8"/>
      <color indexed="10"/>
      <name val="Tahoma"/>
      <family val="2"/>
    </font>
    <font>
      <b/>
      <sz val="8"/>
      <name val="Tahoma"/>
      <family val="0"/>
    </font>
    <font>
      <b/>
      <sz val="10"/>
      <color indexed="10"/>
      <name val="Arial"/>
      <family val="2"/>
    </font>
    <font>
      <sz val="9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u val="single"/>
      <sz val="10"/>
      <name val="Arial"/>
      <family val="2"/>
    </font>
    <font>
      <u val="single"/>
      <sz val="9"/>
      <name val="Arial"/>
      <family val="2"/>
    </font>
    <font>
      <sz val="10"/>
      <color indexed="12"/>
      <name val="Arial"/>
      <family val="2"/>
    </font>
    <font>
      <b/>
      <sz val="8"/>
      <color indexed="60"/>
      <name val="Tahoma"/>
      <family val="2"/>
    </font>
    <font>
      <b/>
      <sz val="8"/>
      <color indexed="16"/>
      <name val="Tahoma"/>
      <family val="2"/>
    </font>
    <font>
      <sz val="8"/>
      <color indexed="16"/>
      <name val="Tahoma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Fill="1" applyBorder="1" applyAlignment="1">
      <alignment horizontal="left" vertical="center" wrapText="1"/>
    </xf>
    <xf numFmtId="3" fontId="0" fillId="0" borderId="2" xfId="0" applyNumberFormat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3" fontId="0" fillId="0" borderId="3" xfId="0" applyNumberFormat="1" applyBorder="1" applyAlignment="1">
      <alignment horizontal="center" vertical="top" wrapText="1"/>
    </xf>
    <xf numFmtId="3" fontId="0" fillId="0" borderId="0" xfId="0" applyNumberFormat="1" applyBorder="1" applyAlignment="1">
      <alignment horizontal="center"/>
    </xf>
    <xf numFmtId="3" fontId="7" fillId="0" borderId="3" xfId="0" applyNumberFormat="1" applyFont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0" fontId="0" fillId="2" borderId="5" xfId="0" applyFill="1" applyBorder="1" applyAlignment="1">
      <alignment/>
    </xf>
    <xf numFmtId="3" fontId="0" fillId="2" borderId="6" xfId="0" applyNumberFormat="1" applyFill="1" applyBorder="1" applyAlignment="1">
      <alignment horizontal="center" vertical="top" wrapText="1"/>
    </xf>
    <xf numFmtId="168" fontId="0" fillId="0" borderId="0" xfId="0" applyNumberForma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28125" style="0" customWidth="1"/>
    <col min="2" max="2" width="14.28125" style="0" customWidth="1"/>
    <col min="3" max="3" width="15.7109375" style="0" customWidth="1"/>
    <col min="4" max="4" width="12.7109375" style="0" customWidth="1"/>
    <col min="5" max="5" width="17.140625" style="0" customWidth="1"/>
    <col min="6" max="6" width="13.7109375" style="0" customWidth="1"/>
    <col min="7" max="7" width="13.28125" style="0" customWidth="1"/>
    <col min="8" max="8" width="12.140625" style="0" customWidth="1"/>
    <col min="9" max="9" width="13.421875" style="0" customWidth="1"/>
    <col min="10" max="10" width="14.28125" style="0" customWidth="1"/>
    <col min="11" max="11" width="17.421875" style="0" customWidth="1"/>
    <col min="12" max="12" width="17.57421875" style="0" customWidth="1"/>
    <col min="13" max="13" width="10.8515625" style="0" customWidth="1"/>
    <col min="14" max="14" width="11.28125" style="0" customWidth="1"/>
    <col min="15" max="15" width="12.00390625" style="0" customWidth="1"/>
    <col min="16" max="16" width="13.140625" style="0" customWidth="1"/>
    <col min="17" max="17" width="11.28125" style="0" customWidth="1"/>
    <col min="18" max="18" width="21.00390625" style="0" customWidth="1"/>
    <col min="19" max="19" width="12.8515625" style="0" customWidth="1"/>
    <col min="22" max="22" width="9.28125" style="0" customWidth="1"/>
  </cols>
  <sheetData>
    <row r="1" spans="1:19" ht="63.75" customHeight="1">
      <c r="A1" s="26" t="s">
        <v>29</v>
      </c>
      <c r="B1" s="4" t="s">
        <v>4</v>
      </c>
      <c r="C1" s="4" t="s">
        <v>14</v>
      </c>
      <c r="D1" s="2" t="s">
        <v>5</v>
      </c>
      <c r="E1" s="24" t="s">
        <v>22</v>
      </c>
      <c r="F1" s="4" t="s">
        <v>1</v>
      </c>
      <c r="G1" s="8" t="s">
        <v>28</v>
      </c>
      <c r="H1" s="7" t="s">
        <v>24</v>
      </c>
      <c r="I1" s="4" t="s">
        <v>3</v>
      </c>
      <c r="J1" s="2" t="s">
        <v>23</v>
      </c>
      <c r="K1" s="3" t="s">
        <v>12</v>
      </c>
      <c r="L1" s="4" t="s">
        <v>13</v>
      </c>
      <c r="M1" s="5" t="s">
        <v>6</v>
      </c>
      <c r="N1" s="1" t="s">
        <v>9</v>
      </c>
      <c r="O1" s="2" t="s">
        <v>25</v>
      </c>
      <c r="P1" s="5" t="s">
        <v>7</v>
      </c>
      <c r="Q1" s="9" t="s">
        <v>8</v>
      </c>
      <c r="R1" s="9" t="s">
        <v>10</v>
      </c>
      <c r="S1" s="9"/>
    </row>
    <row r="2" spans="1:19" ht="35.25" customHeight="1">
      <c r="A2" s="9" t="s">
        <v>20</v>
      </c>
      <c r="B2" s="11">
        <v>1100</v>
      </c>
      <c r="C2" s="12">
        <v>64000</v>
      </c>
      <c r="D2" s="11">
        <f>C2/B2</f>
        <v>58.18181818181818</v>
      </c>
      <c r="E2" s="13" t="s">
        <v>0</v>
      </c>
      <c r="F2" s="13">
        <v>0.75</v>
      </c>
      <c r="G2" s="14">
        <f>C2*F2</f>
        <v>48000</v>
      </c>
      <c r="H2" s="19">
        <f>G2/B2</f>
        <v>43.63636363636363</v>
      </c>
      <c r="I2" s="12">
        <v>28000</v>
      </c>
      <c r="J2" s="16">
        <f>I2/B2</f>
        <v>25.454545454545453</v>
      </c>
      <c r="K2" s="17">
        <v>0.5</v>
      </c>
      <c r="L2" s="11">
        <f>I2/K2</f>
        <v>56000</v>
      </c>
      <c r="M2" s="20">
        <f>L2/B2</f>
        <v>50.90909090909091</v>
      </c>
      <c r="N2" s="11">
        <f>G2+I2</f>
        <v>76000</v>
      </c>
      <c r="O2" s="11">
        <f>N2/B2</f>
        <v>69.0909090909091</v>
      </c>
      <c r="P2" s="20">
        <f>D2+M2</f>
        <v>109.0909090909091</v>
      </c>
      <c r="Q2" s="23">
        <f>G8/I8</f>
        <v>1.7142857142857142</v>
      </c>
      <c r="R2" s="23">
        <f>G3/G2</f>
        <v>2.5426624999999996</v>
      </c>
      <c r="S2" s="23"/>
    </row>
    <row r="3" spans="1:19" ht="25.5">
      <c r="A3" s="9" t="s">
        <v>21</v>
      </c>
      <c r="B3" s="11">
        <v>900</v>
      </c>
      <c r="C3" s="12">
        <v>87177</v>
      </c>
      <c r="D3" s="11">
        <f>C3/B3</f>
        <v>96.86333333333333</v>
      </c>
      <c r="E3" s="18" t="s">
        <v>27</v>
      </c>
      <c r="F3" s="18">
        <v>1.4</v>
      </c>
      <c r="G3" s="15">
        <f>C3*F3</f>
        <v>122047.79999999999</v>
      </c>
      <c r="H3" s="19">
        <f>G3/B3</f>
        <v>135.60866666666666</v>
      </c>
      <c r="I3" s="12">
        <v>46665</v>
      </c>
      <c r="J3" s="16">
        <f>I3/B3</f>
        <v>51.85</v>
      </c>
      <c r="K3" s="17">
        <v>0.5</v>
      </c>
      <c r="L3" s="11">
        <f>I3/K3</f>
        <v>93330</v>
      </c>
      <c r="M3" s="20">
        <f>L3/B3</f>
        <v>103.7</v>
      </c>
      <c r="N3" s="11">
        <f>G3+I3</f>
        <v>168712.8</v>
      </c>
      <c r="O3" s="11">
        <f>N3/B3</f>
        <v>187.45866666666666</v>
      </c>
      <c r="P3" s="20">
        <f>D3+M3</f>
        <v>200.56333333333333</v>
      </c>
      <c r="Q3" s="23">
        <f>G9/I9</f>
        <v>2.615403407264545</v>
      </c>
      <c r="R3" s="11"/>
      <c r="S3" s="23"/>
    </row>
    <row r="4" spans="1:19" ht="12.75">
      <c r="A4" s="10"/>
      <c r="B4" s="10"/>
      <c r="C4" s="10"/>
      <c r="D4" s="11"/>
      <c r="E4" s="10"/>
      <c r="F4" s="10"/>
      <c r="G4" s="10"/>
      <c r="H4" s="19"/>
      <c r="I4" s="10"/>
      <c r="J4" s="16"/>
      <c r="K4" s="10"/>
      <c r="L4" s="10"/>
      <c r="M4" s="20"/>
      <c r="N4" s="10"/>
      <c r="O4" s="11"/>
      <c r="P4" s="20"/>
      <c r="Q4" s="6"/>
      <c r="R4" s="11"/>
      <c r="S4" s="23"/>
    </row>
    <row r="5" spans="1:19" ht="25.5">
      <c r="A5" s="9" t="s">
        <v>16</v>
      </c>
      <c r="B5" s="11"/>
      <c r="C5" s="12">
        <v>64000</v>
      </c>
      <c r="D5" s="11"/>
      <c r="E5" s="13" t="s">
        <v>0</v>
      </c>
      <c r="F5" s="13">
        <v>0.75</v>
      </c>
      <c r="G5" s="14">
        <f>C5*F5</f>
        <v>48000</v>
      </c>
      <c r="H5" s="19"/>
      <c r="I5" s="12">
        <v>28000</v>
      </c>
      <c r="J5" s="16"/>
      <c r="K5" s="17">
        <v>0.5</v>
      </c>
      <c r="L5" s="11">
        <f>I5/K5</f>
        <v>56000</v>
      </c>
      <c r="M5" s="20"/>
      <c r="N5" s="11">
        <f>G5+I5</f>
        <v>76000</v>
      </c>
      <c r="O5" s="11"/>
      <c r="P5" s="20"/>
      <c r="Q5" s="10"/>
      <c r="R5" s="11"/>
      <c r="S5" s="23"/>
    </row>
    <row r="6" spans="1:19" ht="25.5">
      <c r="A6" s="9" t="s">
        <v>17</v>
      </c>
      <c r="B6" s="11">
        <v>1100</v>
      </c>
      <c r="C6" s="12">
        <v>87179</v>
      </c>
      <c r="D6" s="11">
        <f>C6/B6</f>
        <v>79.25363636363636</v>
      </c>
      <c r="E6" s="18" t="s">
        <v>27</v>
      </c>
      <c r="F6" s="27">
        <v>1.396379862</v>
      </c>
      <c r="G6" s="12">
        <f>C6*F6</f>
        <v>121734.99998929801</v>
      </c>
      <c r="H6" s="19">
        <f>G6/B6</f>
        <v>110.66818180845274</v>
      </c>
      <c r="I6" s="12">
        <v>46665</v>
      </c>
      <c r="J6" s="16"/>
      <c r="K6" s="17">
        <v>0.5</v>
      </c>
      <c r="L6" s="11">
        <f>I6/K6</f>
        <v>93330</v>
      </c>
      <c r="M6" s="20"/>
      <c r="N6" s="11">
        <f>G6+I6</f>
        <v>168399.999989298</v>
      </c>
      <c r="O6" s="11"/>
      <c r="P6" s="20"/>
      <c r="Q6" s="10"/>
      <c r="R6" s="11"/>
      <c r="S6" s="23"/>
    </row>
    <row r="7" spans="1:19" ht="12.75">
      <c r="A7" s="10"/>
      <c r="B7" s="11"/>
      <c r="C7" s="10"/>
      <c r="D7" s="11"/>
      <c r="E7" s="10"/>
      <c r="F7" s="10"/>
      <c r="G7" s="10"/>
      <c r="H7" s="19"/>
      <c r="I7" s="10"/>
      <c r="J7" s="16"/>
      <c r="K7" s="10"/>
      <c r="L7" s="10"/>
      <c r="M7" s="20"/>
      <c r="N7" s="6"/>
      <c r="O7" s="11"/>
      <c r="P7" s="20"/>
      <c r="Q7" s="10"/>
      <c r="R7" s="11"/>
      <c r="S7" s="23"/>
    </row>
    <row r="8" spans="1:19" ht="25.5">
      <c r="A8" s="9" t="s">
        <v>18</v>
      </c>
      <c r="B8" s="11">
        <v>1330</v>
      </c>
      <c r="C8" s="12">
        <v>64000</v>
      </c>
      <c r="D8" s="11">
        <f>C8/B8</f>
        <v>48.1203007518797</v>
      </c>
      <c r="E8" s="13" t="s">
        <v>0</v>
      </c>
      <c r="F8" s="13">
        <v>0.75</v>
      </c>
      <c r="G8" s="14">
        <f>C8*F8</f>
        <v>48000</v>
      </c>
      <c r="H8" s="19">
        <f>G8/B8</f>
        <v>36.090225563909776</v>
      </c>
      <c r="I8" s="12">
        <v>28000</v>
      </c>
      <c r="J8" s="16">
        <f>I8/B8</f>
        <v>21.05263157894737</v>
      </c>
      <c r="K8" s="17">
        <v>0.5</v>
      </c>
      <c r="L8" s="11">
        <f>I8/K8</f>
        <v>56000</v>
      </c>
      <c r="M8" s="20">
        <f>L8/B8</f>
        <v>42.10526315789474</v>
      </c>
      <c r="N8" s="11">
        <f>G8+I8</f>
        <v>76000</v>
      </c>
      <c r="O8" s="11">
        <f>N8/B8</f>
        <v>57.142857142857146</v>
      </c>
      <c r="P8" s="20">
        <f>D8+M8</f>
        <v>90.22556390977444</v>
      </c>
      <c r="Q8" s="10"/>
      <c r="R8" s="11"/>
      <c r="S8" s="23"/>
    </row>
    <row r="9" spans="1:19" ht="25.5">
      <c r="A9" s="9" t="s">
        <v>19</v>
      </c>
      <c r="B9" s="11">
        <v>1330</v>
      </c>
      <c r="C9" s="12">
        <v>87177</v>
      </c>
      <c r="D9" s="11">
        <f>C9/B9</f>
        <v>65.54661654135339</v>
      </c>
      <c r="E9" s="18" t="s">
        <v>27</v>
      </c>
      <c r="F9" s="18">
        <v>1.4</v>
      </c>
      <c r="G9" s="15">
        <f>C9*F9</f>
        <v>122047.79999999999</v>
      </c>
      <c r="H9" s="19">
        <f>G9/B9</f>
        <v>91.76526315789472</v>
      </c>
      <c r="I9" s="12">
        <v>46665</v>
      </c>
      <c r="J9" s="16">
        <f>I9/B9</f>
        <v>35.08646616541353</v>
      </c>
      <c r="K9" s="17">
        <v>0.5</v>
      </c>
      <c r="L9" s="11">
        <f>I9/K9</f>
        <v>93330</v>
      </c>
      <c r="M9" s="20">
        <f>L9/B9</f>
        <v>70.17293233082707</v>
      </c>
      <c r="N9" s="11">
        <f>G9+I9</f>
        <v>168712.8</v>
      </c>
      <c r="O9" s="11">
        <f>N9/B9</f>
        <v>126.85172932330826</v>
      </c>
      <c r="P9" s="20">
        <f>D9+M9</f>
        <v>135.71954887218044</v>
      </c>
      <c r="Q9" s="10"/>
      <c r="S9" s="23"/>
    </row>
    <row r="10" spans="1:17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3.5" thickBo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2" ht="19.5" customHeight="1" thickBot="1">
      <c r="A12" s="21" t="s">
        <v>2</v>
      </c>
      <c r="B12" s="22"/>
    </row>
    <row r="16" ht="24.75" customHeight="1"/>
    <row r="17" ht="21" customHeight="1"/>
    <row r="18" ht="23.25" customHeight="1"/>
    <row r="19" ht="19.5" customHeight="1"/>
    <row r="20" ht="21.75" customHeight="1"/>
    <row r="21" ht="18" customHeight="1"/>
    <row r="22" ht="15" customHeight="1"/>
    <row r="23" ht="16.5" customHeight="1"/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28125" style="0" customWidth="1"/>
    <col min="2" max="2" width="14.28125" style="0" customWidth="1"/>
    <col min="3" max="3" width="15.7109375" style="0" customWidth="1"/>
    <col min="4" max="4" width="12.7109375" style="0" customWidth="1"/>
    <col min="5" max="5" width="17.140625" style="0" customWidth="1"/>
    <col min="6" max="6" width="13.7109375" style="0" customWidth="1"/>
    <col min="7" max="7" width="13.28125" style="0" customWidth="1"/>
    <col min="8" max="8" width="12.140625" style="0" customWidth="1"/>
    <col min="9" max="9" width="13.421875" style="0" customWidth="1"/>
    <col min="10" max="10" width="14.28125" style="0" customWidth="1"/>
    <col min="11" max="11" width="17.421875" style="0" customWidth="1"/>
    <col min="12" max="12" width="17.57421875" style="0" customWidth="1"/>
    <col min="13" max="13" width="10.8515625" style="0" customWidth="1"/>
    <col min="14" max="14" width="11.28125" style="0" customWidth="1"/>
    <col min="15" max="15" width="12.00390625" style="0" customWidth="1"/>
    <col min="16" max="16" width="13.140625" style="0" customWidth="1"/>
    <col min="17" max="17" width="11.28125" style="0" customWidth="1"/>
    <col min="18" max="18" width="21.00390625" style="0" customWidth="1"/>
    <col min="19" max="19" width="12.8515625" style="0" customWidth="1"/>
    <col min="22" max="22" width="9.28125" style="0" customWidth="1"/>
  </cols>
  <sheetData>
    <row r="1" spans="1:19" ht="63.75" customHeight="1">
      <c r="A1" s="26" t="s">
        <v>29</v>
      </c>
      <c r="B1" s="4" t="s">
        <v>4</v>
      </c>
      <c r="C1" s="4" t="s">
        <v>14</v>
      </c>
      <c r="D1" s="2" t="s">
        <v>5</v>
      </c>
      <c r="E1" s="24" t="s">
        <v>22</v>
      </c>
      <c r="F1" s="4" t="s">
        <v>1</v>
      </c>
      <c r="G1" s="8" t="s">
        <v>28</v>
      </c>
      <c r="H1" s="7" t="s">
        <v>24</v>
      </c>
      <c r="I1" s="4" t="s">
        <v>3</v>
      </c>
      <c r="J1" s="2" t="s">
        <v>23</v>
      </c>
      <c r="K1" s="3" t="s">
        <v>12</v>
      </c>
      <c r="L1" s="4" t="s">
        <v>13</v>
      </c>
      <c r="M1" s="5" t="s">
        <v>6</v>
      </c>
      <c r="N1" s="1" t="s">
        <v>9</v>
      </c>
      <c r="O1" s="2" t="s">
        <v>25</v>
      </c>
      <c r="P1" s="5" t="s">
        <v>7</v>
      </c>
      <c r="Q1" s="9" t="s">
        <v>8</v>
      </c>
      <c r="R1" s="9" t="s">
        <v>10</v>
      </c>
      <c r="S1" s="9"/>
    </row>
    <row r="2" spans="1:19" ht="35.25" customHeight="1">
      <c r="A2" s="9" t="s">
        <v>20</v>
      </c>
      <c r="B2" s="11">
        <v>1100</v>
      </c>
      <c r="C2" s="12">
        <v>64000</v>
      </c>
      <c r="D2" s="11">
        <f>C2/B2</f>
        <v>58.18181818181818</v>
      </c>
      <c r="E2" s="13" t="s">
        <v>0</v>
      </c>
      <c r="F2" s="13">
        <v>0.75</v>
      </c>
      <c r="G2" s="14">
        <f>C2*F2</f>
        <v>48000</v>
      </c>
      <c r="H2" s="19">
        <f>G2/B2</f>
        <v>43.63636363636363</v>
      </c>
      <c r="I2" s="12">
        <v>28000</v>
      </c>
      <c r="J2" s="16">
        <f>I2/B2</f>
        <v>25.454545454545453</v>
      </c>
      <c r="K2" s="17">
        <v>0.5</v>
      </c>
      <c r="L2" s="11">
        <f>I2/K2</f>
        <v>56000</v>
      </c>
      <c r="M2" s="20">
        <f>L2/B2</f>
        <v>50.90909090909091</v>
      </c>
      <c r="N2" s="11">
        <f>G2+I2</f>
        <v>76000</v>
      </c>
      <c r="O2" s="11">
        <f>N2/B2</f>
        <v>69.0909090909091</v>
      </c>
      <c r="P2" s="20">
        <f>D2+M2</f>
        <v>109.0909090909091</v>
      </c>
      <c r="Q2" s="23">
        <f>G8/I8</f>
        <v>1.7142857142857142</v>
      </c>
      <c r="R2" s="23">
        <f>G3/G2</f>
        <v>2.5426624999999996</v>
      </c>
      <c r="S2" s="23"/>
    </row>
    <row r="3" spans="1:19" ht="25.5">
      <c r="A3" s="9" t="s">
        <v>21</v>
      </c>
      <c r="B3" s="11">
        <v>900</v>
      </c>
      <c r="C3" s="12">
        <v>87177</v>
      </c>
      <c r="D3" s="11">
        <f>C3/B3</f>
        <v>96.86333333333333</v>
      </c>
      <c r="E3" s="18" t="s">
        <v>27</v>
      </c>
      <c r="F3" s="18">
        <v>1.4</v>
      </c>
      <c r="G3" s="15">
        <f>C3*F3</f>
        <v>122047.79999999999</v>
      </c>
      <c r="H3" s="19">
        <f>G3/B3</f>
        <v>135.60866666666666</v>
      </c>
      <c r="I3" s="12">
        <v>46665</v>
      </c>
      <c r="J3" s="16">
        <f>I3/B3</f>
        <v>51.85</v>
      </c>
      <c r="K3" s="17">
        <v>0.5</v>
      </c>
      <c r="L3" s="11">
        <f>I3/K3</f>
        <v>93330</v>
      </c>
      <c r="M3" s="20">
        <f>L3/B3</f>
        <v>103.7</v>
      </c>
      <c r="N3" s="11">
        <f>G3+I3</f>
        <v>168712.8</v>
      </c>
      <c r="O3" s="11">
        <f>N3/B3</f>
        <v>187.45866666666666</v>
      </c>
      <c r="P3" s="20">
        <f>D3+M3</f>
        <v>200.56333333333333</v>
      </c>
      <c r="Q3" s="23">
        <f>G9/I9</f>
        <v>2.615403407264545</v>
      </c>
      <c r="R3" s="11"/>
      <c r="S3" s="23"/>
    </row>
    <row r="4" spans="1:19" ht="12.75">
      <c r="A4" s="10"/>
      <c r="B4" s="10"/>
      <c r="C4" s="10"/>
      <c r="D4" s="11"/>
      <c r="E4" s="10"/>
      <c r="F4" s="10"/>
      <c r="G4" s="10"/>
      <c r="H4" s="19"/>
      <c r="I4" s="10"/>
      <c r="J4" s="16"/>
      <c r="K4" s="10"/>
      <c r="L4" s="10"/>
      <c r="M4" s="20"/>
      <c r="N4" s="10"/>
      <c r="O4" s="11"/>
      <c r="P4" s="20"/>
      <c r="Q4" s="6"/>
      <c r="R4" s="11"/>
      <c r="S4" s="23"/>
    </row>
    <row r="5" spans="1:19" ht="25.5">
      <c r="A5" s="9" t="s">
        <v>16</v>
      </c>
      <c r="B5" s="11"/>
      <c r="C5" s="12">
        <v>64000</v>
      </c>
      <c r="D5" s="11"/>
      <c r="E5" s="13" t="s">
        <v>0</v>
      </c>
      <c r="F5" s="13">
        <v>0.75</v>
      </c>
      <c r="G5" s="14">
        <f>C5*F5</f>
        <v>48000</v>
      </c>
      <c r="H5" s="19"/>
      <c r="I5" s="12">
        <v>28000</v>
      </c>
      <c r="J5" s="16"/>
      <c r="K5" s="17">
        <v>0.5</v>
      </c>
      <c r="L5" s="11">
        <f>I5/K5</f>
        <v>56000</v>
      </c>
      <c r="M5" s="20"/>
      <c r="N5" s="11">
        <f>G5+I5</f>
        <v>76000</v>
      </c>
      <c r="O5" s="11"/>
      <c r="P5" s="20"/>
      <c r="Q5" s="10"/>
      <c r="R5" s="11"/>
      <c r="S5" s="23"/>
    </row>
    <row r="6" spans="1:19" ht="25.5">
      <c r="A6" s="9" t="s">
        <v>17</v>
      </c>
      <c r="B6" s="11">
        <v>1100</v>
      </c>
      <c r="C6" s="12">
        <v>87179</v>
      </c>
      <c r="D6" s="11">
        <f>C6/B6</f>
        <v>79.25363636363636</v>
      </c>
      <c r="E6" s="18" t="s">
        <v>27</v>
      </c>
      <c r="F6" s="27">
        <v>1.396379862</v>
      </c>
      <c r="G6" s="12">
        <f>C6*F6</f>
        <v>121734.99998929801</v>
      </c>
      <c r="H6" s="19">
        <f>G6/B6</f>
        <v>110.66818180845274</v>
      </c>
      <c r="I6" s="12">
        <v>46665</v>
      </c>
      <c r="J6" s="16"/>
      <c r="K6" s="17">
        <v>0.5</v>
      </c>
      <c r="L6" s="11">
        <f>I6/K6</f>
        <v>93330</v>
      </c>
      <c r="M6" s="20"/>
      <c r="N6" s="11">
        <f>G6+I6</f>
        <v>168399.999989298</v>
      </c>
      <c r="O6" s="11"/>
      <c r="P6" s="20"/>
      <c r="Q6" s="10"/>
      <c r="R6" s="11"/>
      <c r="S6" s="23"/>
    </row>
    <row r="7" spans="1:19" ht="12.75">
      <c r="A7" s="10"/>
      <c r="B7" s="11"/>
      <c r="C7" s="10"/>
      <c r="D7" s="11"/>
      <c r="E7" s="10"/>
      <c r="F7" s="10"/>
      <c r="G7" s="10"/>
      <c r="H7" s="19"/>
      <c r="I7" s="10"/>
      <c r="J7" s="16"/>
      <c r="K7" s="10"/>
      <c r="L7" s="10"/>
      <c r="M7" s="20"/>
      <c r="N7" s="6"/>
      <c r="O7" s="11"/>
      <c r="P7" s="20"/>
      <c r="Q7" s="10"/>
      <c r="R7" s="11"/>
      <c r="S7" s="23"/>
    </row>
    <row r="8" spans="1:19" ht="25.5">
      <c r="A8" s="9" t="s">
        <v>18</v>
      </c>
      <c r="B8" s="11">
        <v>1330</v>
      </c>
      <c r="C8" s="12">
        <v>64000</v>
      </c>
      <c r="D8" s="11">
        <f>C8/B8</f>
        <v>48.1203007518797</v>
      </c>
      <c r="E8" s="13" t="s">
        <v>0</v>
      </c>
      <c r="F8" s="13">
        <v>0.75</v>
      </c>
      <c r="G8" s="14">
        <f>C8*F8</f>
        <v>48000</v>
      </c>
      <c r="H8" s="19">
        <f>G8/B8</f>
        <v>36.090225563909776</v>
      </c>
      <c r="I8" s="12">
        <v>28000</v>
      </c>
      <c r="J8" s="16">
        <f>I8/B8</f>
        <v>21.05263157894737</v>
      </c>
      <c r="K8" s="17">
        <v>0.5</v>
      </c>
      <c r="L8" s="11">
        <f>I8/K8</f>
        <v>56000</v>
      </c>
      <c r="M8" s="20">
        <f>L8/B8</f>
        <v>42.10526315789474</v>
      </c>
      <c r="N8" s="11">
        <f>G8+I8</f>
        <v>76000</v>
      </c>
      <c r="O8" s="11">
        <f>N8/B8</f>
        <v>57.142857142857146</v>
      </c>
      <c r="P8" s="20">
        <f>D8+M8</f>
        <v>90.22556390977444</v>
      </c>
      <c r="Q8" s="10"/>
      <c r="R8" s="11"/>
      <c r="S8" s="23"/>
    </row>
    <row r="9" spans="1:19" ht="25.5">
      <c r="A9" s="9" t="s">
        <v>19</v>
      </c>
      <c r="B9" s="11">
        <v>1330</v>
      </c>
      <c r="C9" s="12">
        <v>87177</v>
      </c>
      <c r="D9" s="11">
        <f>C9/B9</f>
        <v>65.54661654135339</v>
      </c>
      <c r="E9" s="18" t="s">
        <v>27</v>
      </c>
      <c r="F9" s="18">
        <v>1.4</v>
      </c>
      <c r="G9" s="15">
        <f>C9*F9</f>
        <v>122047.79999999999</v>
      </c>
      <c r="H9" s="19">
        <f>G9/B9</f>
        <v>91.76526315789472</v>
      </c>
      <c r="I9" s="12">
        <v>46665</v>
      </c>
      <c r="J9" s="16">
        <f>I9/B9</f>
        <v>35.08646616541353</v>
      </c>
      <c r="K9" s="17">
        <v>0.5</v>
      </c>
      <c r="L9" s="11">
        <f>I9/K9</f>
        <v>93330</v>
      </c>
      <c r="M9" s="20">
        <f>L9/B9</f>
        <v>70.17293233082707</v>
      </c>
      <c r="N9" s="11">
        <f>G9+I9</f>
        <v>168712.8</v>
      </c>
      <c r="O9" s="11">
        <f>N9/B9</f>
        <v>126.85172932330826</v>
      </c>
      <c r="P9" s="20">
        <f>D9+M9</f>
        <v>135.71954887218044</v>
      </c>
      <c r="Q9" s="10"/>
      <c r="S9" s="23"/>
    </row>
    <row r="10" spans="1:17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3.5" thickBo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2" ht="19.5" customHeight="1" thickBot="1">
      <c r="A12" s="21" t="s">
        <v>2</v>
      </c>
      <c r="B12" s="22"/>
    </row>
    <row r="16" ht="24.75" customHeight="1"/>
    <row r="17" ht="21" customHeight="1"/>
    <row r="18" ht="23.25" customHeight="1"/>
    <row r="19" ht="19.5" customHeight="1"/>
    <row r="20" ht="21.75" customHeight="1"/>
    <row r="21" ht="18" customHeight="1"/>
    <row r="22" ht="15" customHeight="1"/>
    <row r="23" ht="16.5" customHeight="1"/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pane ySplit="1" topLeftCell="BM2" activePane="bottomLeft" state="frozen"/>
      <selection pane="topLeft" activeCell="A1" sqref="A1"/>
      <selection pane="bottomLeft" activeCell="A36" sqref="A36"/>
    </sheetView>
  </sheetViews>
  <sheetFormatPr defaultColWidth="9.140625" defaultRowHeight="12.75"/>
  <cols>
    <col min="1" max="1" width="13.28125" style="0" customWidth="1"/>
    <col min="2" max="2" width="14.28125" style="0" customWidth="1"/>
    <col min="3" max="3" width="15.7109375" style="0" customWidth="1"/>
    <col min="4" max="4" width="12.7109375" style="0" customWidth="1"/>
    <col min="5" max="5" width="17.140625" style="0" customWidth="1"/>
    <col min="6" max="6" width="13.7109375" style="0" customWidth="1"/>
    <col min="7" max="7" width="12.421875" style="0" customWidth="1"/>
    <col min="8" max="8" width="12.140625" style="0" customWidth="1"/>
    <col min="9" max="9" width="16.421875" style="0" customWidth="1"/>
    <col min="10" max="10" width="15.00390625" style="0" customWidth="1"/>
    <col min="11" max="11" width="15.57421875" style="0" customWidth="1"/>
    <col min="12" max="12" width="17.57421875" style="0" customWidth="1"/>
    <col min="13" max="13" width="10.8515625" style="0" customWidth="1"/>
    <col min="14" max="14" width="11.28125" style="0" customWidth="1"/>
    <col min="15" max="15" width="12.00390625" style="0" customWidth="1"/>
    <col min="16" max="16" width="13.140625" style="0" customWidth="1"/>
    <col min="17" max="17" width="11.28125" style="0" customWidth="1"/>
    <col min="18" max="18" width="21.00390625" style="0" customWidth="1"/>
    <col min="19" max="19" width="12.8515625" style="0" customWidth="1"/>
    <col min="22" max="22" width="9.28125" style="0" customWidth="1"/>
  </cols>
  <sheetData>
    <row r="1" spans="1:18" ht="63.75" customHeight="1">
      <c r="A1" s="25" t="s">
        <v>26</v>
      </c>
      <c r="B1" s="4" t="s">
        <v>4</v>
      </c>
      <c r="C1" s="4" t="s">
        <v>14</v>
      </c>
      <c r="D1" s="2" t="s">
        <v>5</v>
      </c>
      <c r="E1" s="24" t="s">
        <v>22</v>
      </c>
      <c r="F1" s="4" t="s">
        <v>1</v>
      </c>
      <c r="G1" s="8" t="s">
        <v>15</v>
      </c>
      <c r="H1" s="7" t="s">
        <v>24</v>
      </c>
      <c r="I1" s="4" t="s">
        <v>3</v>
      </c>
      <c r="J1" s="2" t="s">
        <v>23</v>
      </c>
      <c r="K1" s="3" t="s">
        <v>12</v>
      </c>
      <c r="L1" s="4" t="s">
        <v>13</v>
      </c>
      <c r="M1" s="5" t="s">
        <v>6</v>
      </c>
      <c r="N1" s="1" t="s">
        <v>9</v>
      </c>
      <c r="O1" s="2" t="s">
        <v>25</v>
      </c>
      <c r="P1" s="5" t="s">
        <v>7</v>
      </c>
      <c r="Q1" s="9" t="s">
        <v>8</v>
      </c>
      <c r="R1" s="9" t="s">
        <v>10</v>
      </c>
    </row>
    <row r="2" spans="1:18" ht="35.25" customHeight="1">
      <c r="A2" s="9" t="s">
        <v>20</v>
      </c>
      <c r="B2" s="11">
        <v>1100</v>
      </c>
      <c r="C2" s="12">
        <v>64000</v>
      </c>
      <c r="D2" s="11">
        <f>C2/B2</f>
        <v>58.18181818181818</v>
      </c>
      <c r="E2" s="13" t="s">
        <v>0</v>
      </c>
      <c r="F2" s="13">
        <v>0.75</v>
      </c>
      <c r="G2" s="14">
        <f>C2*F2</f>
        <v>48000</v>
      </c>
      <c r="H2" s="19">
        <f>G2/B2</f>
        <v>43.63636363636363</v>
      </c>
      <c r="I2" s="12">
        <v>28000</v>
      </c>
      <c r="J2" s="16">
        <f>I2/B2</f>
        <v>25.454545454545453</v>
      </c>
      <c r="K2" s="17">
        <v>0.5</v>
      </c>
      <c r="L2" s="11">
        <f>I2/K2</f>
        <v>56000</v>
      </c>
      <c r="M2" s="20">
        <f>L2/B2</f>
        <v>50.90909090909091</v>
      </c>
      <c r="N2" s="11">
        <f>G2+I2</f>
        <v>76000</v>
      </c>
      <c r="O2" s="11">
        <f>N2/B2</f>
        <v>69.0909090909091</v>
      </c>
      <c r="P2" s="20">
        <f>D2+M2</f>
        <v>109.0909090909091</v>
      </c>
      <c r="Q2" s="23">
        <f>G8/I8</f>
        <v>1.7142857142857142</v>
      </c>
      <c r="R2" s="23">
        <f>G3/G2</f>
        <v>2.1794249999999997</v>
      </c>
    </row>
    <row r="3" spans="1:18" ht="25.5">
      <c r="A3" s="9" t="s">
        <v>21</v>
      </c>
      <c r="B3" s="11">
        <v>900</v>
      </c>
      <c r="C3" s="12">
        <v>87177</v>
      </c>
      <c r="D3" s="11">
        <f>C3/B3</f>
        <v>96.86333333333333</v>
      </c>
      <c r="E3" s="18" t="s">
        <v>11</v>
      </c>
      <c r="F3" s="18">
        <v>1.2</v>
      </c>
      <c r="G3" s="15">
        <f>C3*F3</f>
        <v>104612.4</v>
      </c>
      <c r="H3" s="19">
        <f>G3/B3</f>
        <v>116.23599999999999</v>
      </c>
      <c r="I3" s="12">
        <v>46665</v>
      </c>
      <c r="J3" s="16">
        <f>I3/B3</f>
        <v>51.85</v>
      </c>
      <c r="K3" s="17">
        <v>0.5</v>
      </c>
      <c r="L3" s="11">
        <f>I3/K3</f>
        <v>93330</v>
      </c>
      <c r="M3" s="20">
        <f>L3/B3</f>
        <v>103.7</v>
      </c>
      <c r="N3" s="11">
        <f>G3+I3</f>
        <v>151277.4</v>
      </c>
      <c r="O3" s="11">
        <f>N3/B3</f>
        <v>168.08599999999998</v>
      </c>
      <c r="P3" s="20">
        <f>D3+M3</f>
        <v>200.56333333333333</v>
      </c>
      <c r="Q3" s="23">
        <f>G9/I9</f>
        <v>2.241774349083896</v>
      </c>
      <c r="R3" s="11"/>
    </row>
    <row r="4" spans="1:19" ht="12.75">
      <c r="A4" s="10"/>
      <c r="B4" s="10"/>
      <c r="C4" s="10"/>
      <c r="D4" s="11"/>
      <c r="E4" s="10"/>
      <c r="F4" s="10"/>
      <c r="G4" s="10"/>
      <c r="H4" s="19"/>
      <c r="I4" s="10"/>
      <c r="J4" s="16"/>
      <c r="K4" s="10"/>
      <c r="L4" s="10"/>
      <c r="M4" s="20"/>
      <c r="N4" s="10"/>
      <c r="O4" s="11"/>
      <c r="P4" s="20"/>
      <c r="Q4" s="6"/>
      <c r="R4" s="11"/>
      <c r="S4" s="11"/>
    </row>
    <row r="5" spans="1:19" ht="25.5">
      <c r="A5" s="9" t="s">
        <v>16</v>
      </c>
      <c r="B5" s="10"/>
      <c r="C5" s="12">
        <v>64000</v>
      </c>
      <c r="D5" s="11"/>
      <c r="E5" s="13" t="s">
        <v>0</v>
      </c>
      <c r="F5" s="13">
        <v>0.75</v>
      </c>
      <c r="G5" s="14">
        <f>C5*F5</f>
        <v>48000</v>
      </c>
      <c r="H5" s="19"/>
      <c r="I5" s="12">
        <v>28000</v>
      </c>
      <c r="J5" s="16"/>
      <c r="K5" s="17">
        <v>0.5</v>
      </c>
      <c r="L5" s="11">
        <f>I5/K5</f>
        <v>56000</v>
      </c>
      <c r="M5" s="20"/>
      <c r="N5" s="11">
        <f>G5+I5</f>
        <v>76000</v>
      </c>
      <c r="O5" s="11"/>
      <c r="P5" s="20"/>
      <c r="Q5" s="10"/>
      <c r="R5" s="11"/>
      <c r="S5" s="11"/>
    </row>
    <row r="6" spans="1:19" ht="25.5">
      <c r="A6" s="9" t="s">
        <v>17</v>
      </c>
      <c r="B6" s="10"/>
      <c r="C6" s="12">
        <v>87177</v>
      </c>
      <c r="D6" s="11"/>
      <c r="E6" s="18" t="s">
        <v>11</v>
      </c>
      <c r="F6" s="18">
        <v>1.2</v>
      </c>
      <c r="G6" s="15">
        <f>C6*F6</f>
        <v>104612.4</v>
      </c>
      <c r="H6" s="19"/>
      <c r="I6" s="12">
        <v>46665</v>
      </c>
      <c r="J6" s="16"/>
      <c r="K6" s="17">
        <v>0.5</v>
      </c>
      <c r="L6" s="11">
        <f>I6/K6</f>
        <v>93330</v>
      </c>
      <c r="M6" s="20"/>
      <c r="N6" s="11">
        <f>G6+I6</f>
        <v>151277.4</v>
      </c>
      <c r="O6" s="11"/>
      <c r="P6" s="20"/>
      <c r="Q6" s="10"/>
      <c r="R6" s="11"/>
      <c r="S6" s="11"/>
    </row>
    <row r="7" spans="1:19" ht="12.75">
      <c r="A7" s="10"/>
      <c r="B7" s="10"/>
      <c r="C7" s="10"/>
      <c r="D7" s="11"/>
      <c r="E7" s="10"/>
      <c r="F7" s="10"/>
      <c r="G7" s="10"/>
      <c r="H7" s="19"/>
      <c r="I7" s="10"/>
      <c r="J7" s="16"/>
      <c r="K7" s="10"/>
      <c r="L7" s="10"/>
      <c r="M7" s="20"/>
      <c r="N7" s="6"/>
      <c r="O7" s="11"/>
      <c r="P7" s="20"/>
      <c r="Q7" s="10"/>
      <c r="R7" s="11"/>
      <c r="S7" s="11"/>
    </row>
    <row r="8" spans="1:19" ht="25.5">
      <c r="A8" s="9" t="s">
        <v>18</v>
      </c>
      <c r="B8" s="11">
        <v>1330</v>
      </c>
      <c r="C8" s="12">
        <v>64000</v>
      </c>
      <c r="D8" s="11">
        <f>C8/B8</f>
        <v>48.1203007518797</v>
      </c>
      <c r="E8" s="13" t="s">
        <v>0</v>
      </c>
      <c r="F8" s="13">
        <v>0.75</v>
      </c>
      <c r="G8" s="14">
        <f>C8*F8</f>
        <v>48000</v>
      </c>
      <c r="H8" s="19">
        <f>G8/B8</f>
        <v>36.090225563909776</v>
      </c>
      <c r="I8" s="12">
        <v>28000</v>
      </c>
      <c r="J8" s="16">
        <f>I8/B8</f>
        <v>21.05263157894737</v>
      </c>
      <c r="K8" s="17">
        <v>0.5</v>
      </c>
      <c r="L8" s="11">
        <f>I8/K8</f>
        <v>56000</v>
      </c>
      <c r="M8" s="20">
        <f>L8/B8</f>
        <v>42.10526315789474</v>
      </c>
      <c r="N8" s="11">
        <f>G8+I8</f>
        <v>76000</v>
      </c>
      <c r="O8" s="11">
        <f>N8/B8</f>
        <v>57.142857142857146</v>
      </c>
      <c r="P8" s="20">
        <f>D8+M8</f>
        <v>90.22556390977444</v>
      </c>
      <c r="Q8" s="10"/>
      <c r="R8" s="11"/>
      <c r="S8" s="11"/>
    </row>
    <row r="9" spans="1:17" ht="25.5">
      <c r="A9" s="9" t="s">
        <v>19</v>
      </c>
      <c r="B9" s="11">
        <v>1330</v>
      </c>
      <c r="C9" s="12">
        <v>87177</v>
      </c>
      <c r="D9" s="11">
        <f>C9/B9</f>
        <v>65.54661654135339</v>
      </c>
      <c r="E9" s="18" t="s">
        <v>11</v>
      </c>
      <c r="F9" s="18">
        <v>1.2</v>
      </c>
      <c r="G9" s="15">
        <f>C9*F9</f>
        <v>104612.4</v>
      </c>
      <c r="H9" s="19">
        <f>G9/B9</f>
        <v>78.65593984962406</v>
      </c>
      <c r="I9" s="12">
        <v>46665</v>
      </c>
      <c r="J9" s="16">
        <f>I9/B9</f>
        <v>35.08646616541353</v>
      </c>
      <c r="K9" s="17">
        <v>0.5</v>
      </c>
      <c r="L9" s="11">
        <f>I9/K9</f>
        <v>93330</v>
      </c>
      <c r="M9" s="20">
        <f>L9/B9</f>
        <v>70.17293233082707</v>
      </c>
      <c r="N9" s="11">
        <f>G9+I9</f>
        <v>151277.4</v>
      </c>
      <c r="O9" s="11">
        <f>N9/B9</f>
        <v>113.74240601503759</v>
      </c>
      <c r="P9" s="20">
        <f>D9+M9</f>
        <v>135.71954887218044</v>
      </c>
      <c r="Q9" s="10"/>
    </row>
    <row r="10" spans="1:17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3.5" thickBo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2" ht="19.5" customHeight="1" thickBot="1">
      <c r="A12" s="21" t="s">
        <v>2</v>
      </c>
      <c r="B12" s="22"/>
    </row>
    <row r="16" ht="24.75" customHeight="1"/>
    <row r="17" ht="21" customHeight="1"/>
    <row r="18" ht="23.25" customHeight="1"/>
    <row r="19" ht="19.5" customHeight="1"/>
    <row r="20" ht="21.75" customHeight="1"/>
    <row r="21" ht="18" customHeight="1"/>
    <row r="22" ht="15" customHeight="1"/>
    <row r="23" ht="16.5" customHeight="1"/>
  </sheetData>
  <sheetProtection password="CF66" sheet="1" objects="1" scenarios="1"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egyptian hak</dc:creator>
  <cp:keywords/>
  <dc:description/>
  <cp:lastModifiedBy>Valentine Prigarin</cp:lastModifiedBy>
  <dcterms:created xsi:type="dcterms:W3CDTF">2009-04-27T14:25:47Z</dcterms:created>
  <dcterms:modified xsi:type="dcterms:W3CDTF">2012-06-10T15:45:58Z</dcterms:modified>
  <cp:category/>
  <cp:version/>
  <cp:contentType/>
  <cp:contentStatus/>
</cp:coreProperties>
</file>